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5" windowWidth="15480" windowHeight="11640" tabRatio="680" activeTab="2"/>
  </bookViews>
  <sheets>
    <sheet name="LISTA_STARTOWA" sheetId="1" r:id="rId1"/>
    <sheet name="CZASY" sheetId="2" r:id="rId2"/>
    <sheet name="Do druku_OPEN" sheetId="3" r:id="rId3"/>
    <sheet name="Kat_wiek" sheetId="4" r:id="rId4"/>
    <sheet name="IMPORT" sheetId="5" r:id="rId5"/>
    <sheet name="Arkusz1" sheetId="6" r:id="rId6"/>
  </sheets>
  <definedNames>
    <definedName name="_xlnm._FilterDatabase" localSheetId="1" hidden="1">'CZASY'!$B$4:$S$221</definedName>
    <definedName name="_xlnm._FilterDatabase" localSheetId="2" hidden="1">'Do druku_OPEN'!$A$8:$I$51</definedName>
    <definedName name="_xlnm._FilterDatabase" localSheetId="4" hidden="1">'IMPORT'!$A$2:$H$21</definedName>
    <definedName name="_xlnm._FilterDatabase" localSheetId="0" hidden="1">'LISTA_STARTOWA'!$A$1:$L$226</definedName>
    <definedName name="_xlfn.SUMIFS" hidden="1">#NAME?</definedName>
    <definedName name="DARŁOWO1." localSheetId="5">'Arkusz1'!$A$1:$H$4</definedName>
    <definedName name="DARŁOWO1." localSheetId="1">'CZASY'!$B$5:$I$8</definedName>
    <definedName name="DARŁOWO2." localSheetId="5">'Arkusz1'!$A$5:$H$16</definedName>
    <definedName name="DARŁOWO2." localSheetId="1">'CZASY'!$B$9:$I$20</definedName>
    <definedName name="DARŁOWO3." localSheetId="5">'Arkusz1'!$A$17:$H$39</definedName>
    <definedName name="DARŁOWO3." localSheetId="1">'CZASY'!$B$21:$I$43</definedName>
    <definedName name="DARŁOWO4." localSheetId="5">'Arkusz1'!$A$40:$H$66</definedName>
    <definedName name="DARŁOWO4." localSheetId="1">'CZASY'!$B$44:$I$70</definedName>
    <definedName name="DARŁOWO5." localSheetId="5">'Arkusz1'!$A$67:$H$82</definedName>
    <definedName name="DARŁOWO5._1" localSheetId="1">'CZASY'!$B$71:$I$86</definedName>
    <definedName name="DARŁOWO6." localSheetId="5">'Arkusz1'!$A$83:$H$101</definedName>
    <definedName name="DARŁOWO6." localSheetId="1">'CZASY'!$B$87:$I$105</definedName>
    <definedName name="DARŁOWO7." localSheetId="5">'Arkusz1'!$A$102:$H$108</definedName>
    <definedName name="DARŁOWO7." localSheetId="1">'CZASY'!$B$106:$I$112</definedName>
    <definedName name="LESNE_DUKTY_II_3" localSheetId="4">'IMPORT'!#REF!</definedName>
    <definedName name="LESNE_DUKTY_II_4" localSheetId="4">'IMPORT'!#REF!</definedName>
    <definedName name="_xlnm.Print_Area" localSheetId="2">'Do druku_OPEN'!$A$1:$I$119</definedName>
    <definedName name="_xlnm.Print_Area" localSheetId="0">'LISTA_STARTOWA'!$A$1:$I$154</definedName>
    <definedName name="SWIDWIN" localSheetId="4">'IMPORT'!$A$2:$H$33</definedName>
    <definedName name="SWIDWIN2" localSheetId="4">'IMPORT'!$A$34:$H$38</definedName>
    <definedName name="wyniki_1" localSheetId="1">'CZASY'!#REF!</definedName>
  </definedNames>
  <calcPr fullCalcOnLoad="1"/>
</workbook>
</file>

<file path=xl/sharedStrings.xml><?xml version="1.0" encoding="utf-8"?>
<sst xmlns="http://schemas.openxmlformats.org/spreadsheetml/2006/main" count="1324" uniqueCount="297">
  <si>
    <t>miejsce</t>
  </si>
  <si>
    <t>czip</t>
  </si>
  <si>
    <t>czas</t>
  </si>
  <si>
    <t>Nazwisko</t>
  </si>
  <si>
    <t>Miasto</t>
  </si>
  <si>
    <t>M1</t>
  </si>
  <si>
    <t>Nr startowy</t>
  </si>
  <si>
    <t>Rocznik</t>
  </si>
  <si>
    <t>Data:</t>
  </si>
  <si>
    <t>Miejscowość:</t>
  </si>
  <si>
    <t>Miejsce</t>
  </si>
  <si>
    <t>Rok urodzenia</t>
  </si>
  <si>
    <t>Miejsce w kat.</t>
  </si>
  <si>
    <t>M2</t>
  </si>
  <si>
    <t>M3</t>
  </si>
  <si>
    <t>Kat, Wiekowa</t>
  </si>
  <si>
    <t>Organizator:</t>
  </si>
  <si>
    <t>M5</t>
  </si>
  <si>
    <t>M4</t>
  </si>
  <si>
    <t>M6</t>
  </si>
  <si>
    <t>K1</t>
  </si>
  <si>
    <t>K2</t>
  </si>
  <si>
    <t>K4</t>
  </si>
  <si>
    <t>K3</t>
  </si>
  <si>
    <t>Czas</t>
  </si>
  <si>
    <t>M-ce</t>
  </si>
  <si>
    <t>Imię</t>
  </si>
  <si>
    <t>Miejscowosc</t>
  </si>
  <si>
    <t>Klub</t>
  </si>
  <si>
    <t>Imie</t>
  </si>
  <si>
    <t>Nr czipa</t>
  </si>
  <si>
    <t>Nr Startowy</t>
  </si>
  <si>
    <t>Miejscowość</t>
  </si>
  <si>
    <t>CT01_13</t>
  </si>
  <si>
    <t>Wiek od</t>
  </si>
  <si>
    <t>Wiek do</t>
  </si>
  <si>
    <t>M</t>
  </si>
  <si>
    <t>K</t>
  </si>
  <si>
    <t>Kat</t>
  </si>
  <si>
    <t>Kat M</t>
  </si>
  <si>
    <t>Kat K</t>
  </si>
  <si>
    <t>Kat Ogolnie</t>
  </si>
  <si>
    <t>K5</t>
  </si>
  <si>
    <t>Lipka</t>
  </si>
  <si>
    <t>10A4C0</t>
  </si>
  <si>
    <t>Pomiar czasu - Piotr Kołodziejczyk iNet Technology kom. 602 49 43 13</t>
  </si>
  <si>
    <t>Lasy Państwowe</t>
  </si>
  <si>
    <t>M7</t>
  </si>
  <si>
    <t>nr chipa</t>
  </si>
  <si>
    <t>SWIDWIN</t>
  </si>
  <si>
    <t>"Bieg Niepodległości"</t>
  </si>
  <si>
    <t>Darłowo</t>
  </si>
  <si>
    <t>Dystans: 10 km</t>
  </si>
  <si>
    <t>WEJNEROWSKI</t>
  </si>
  <si>
    <t>RUDNIKOWSKI</t>
  </si>
  <si>
    <t>TARNIONEK</t>
  </si>
  <si>
    <t>PANCEWICZ</t>
  </si>
  <si>
    <t>MAZUR</t>
  </si>
  <si>
    <t>ŁAGUTKO</t>
  </si>
  <si>
    <t>SAPIEJA</t>
  </si>
  <si>
    <t>RUTKOWSKA-KRAKOWIAK</t>
  </si>
  <si>
    <t>KRAKOWIAK</t>
  </si>
  <si>
    <t>WÓJCIK</t>
  </si>
  <si>
    <t>PIETRZYCKI</t>
  </si>
  <si>
    <t>MIERZWA</t>
  </si>
  <si>
    <t>SCHUTZ</t>
  </si>
  <si>
    <t>MIELCZARSKI</t>
  </si>
  <si>
    <t>GACEK</t>
  </si>
  <si>
    <t>BERLIŃSKI</t>
  </si>
  <si>
    <t>SZUMSKI</t>
  </si>
  <si>
    <t>HAŁAJKO</t>
  </si>
  <si>
    <t>KLEINA</t>
  </si>
  <si>
    <t>JAKUBOWSKI</t>
  </si>
  <si>
    <t>SZWEDA</t>
  </si>
  <si>
    <t>KURZYŃSKA</t>
  </si>
  <si>
    <t>SOBOLEWSKI</t>
  </si>
  <si>
    <t>MORDACZ</t>
  </si>
  <si>
    <t>WOJCIECHOWSKI</t>
  </si>
  <si>
    <t xml:space="preserve">PŁOSKI </t>
  </si>
  <si>
    <t>HARA</t>
  </si>
  <si>
    <t>SZOPIŃSKI</t>
  </si>
  <si>
    <t>SZEJNA</t>
  </si>
  <si>
    <t xml:space="preserve">SOBKOWIAK </t>
  </si>
  <si>
    <t xml:space="preserve">BARANIECKI </t>
  </si>
  <si>
    <t>BAGNUCKI</t>
  </si>
  <si>
    <t>THIEDE</t>
  </si>
  <si>
    <t>ŁUKASZEK</t>
  </si>
  <si>
    <t>SIKORA</t>
  </si>
  <si>
    <t>JURKIEWICZ</t>
  </si>
  <si>
    <t>ŻACZEK</t>
  </si>
  <si>
    <t>KĘPKA</t>
  </si>
  <si>
    <t>JARUGA</t>
  </si>
  <si>
    <t>BORYSIEWICZ</t>
  </si>
  <si>
    <t>GÓRECKI</t>
  </si>
  <si>
    <t>WIKTOROWICZ</t>
  </si>
  <si>
    <t>MISZKE</t>
  </si>
  <si>
    <t>KUC</t>
  </si>
  <si>
    <t>MALINOWSKA</t>
  </si>
  <si>
    <t>RASZPLA</t>
  </si>
  <si>
    <t>SZYMAŃSKI</t>
  </si>
  <si>
    <t>WASZKIEWICZ</t>
  </si>
  <si>
    <t>KANAREK</t>
  </si>
  <si>
    <t>KUKIEŁA</t>
  </si>
  <si>
    <t>JĘDRUSZCZAK</t>
  </si>
  <si>
    <t>KOSOWSKA-PACHURA</t>
  </si>
  <si>
    <t>KALETA</t>
  </si>
  <si>
    <t>PAWŁOWSKA</t>
  </si>
  <si>
    <t>FIRUTA</t>
  </si>
  <si>
    <t>WIRKUS</t>
  </si>
  <si>
    <t>SKAZA</t>
  </si>
  <si>
    <t>KAWECKI</t>
  </si>
  <si>
    <t>BIERNAT</t>
  </si>
  <si>
    <t>ANDRYSKOWSKI</t>
  </si>
  <si>
    <t>BOBROWSKA</t>
  </si>
  <si>
    <t>RUDZIŃSKI</t>
  </si>
  <si>
    <t>SZWAŁEK</t>
  </si>
  <si>
    <t>WILIŃSKI</t>
  </si>
  <si>
    <t>STASZEWSKA</t>
  </si>
  <si>
    <t xml:space="preserve">STASZEWSKI </t>
  </si>
  <si>
    <t>HANULA</t>
  </si>
  <si>
    <t>MAJDA</t>
  </si>
  <si>
    <t>KORZEC</t>
  </si>
  <si>
    <t>KOLANEK</t>
  </si>
  <si>
    <t>MAKULEC</t>
  </si>
  <si>
    <t>WOJNICZ</t>
  </si>
  <si>
    <t>KRUSZYNSKI</t>
  </si>
  <si>
    <t>KACHLICKI</t>
  </si>
  <si>
    <t>GAWIN</t>
  </si>
  <si>
    <t>WIERNICKI</t>
  </si>
  <si>
    <t>WANDAS</t>
  </si>
  <si>
    <t>KOLICZKO</t>
  </si>
  <si>
    <t>GŁOGOWSKA</t>
  </si>
  <si>
    <t>KWAŚNICKA</t>
  </si>
  <si>
    <t>WILHELM</t>
  </si>
  <si>
    <t>SZTUK</t>
  </si>
  <si>
    <t>BRESZKA</t>
  </si>
  <si>
    <t>CHUDY</t>
  </si>
  <si>
    <t>PADUCH</t>
  </si>
  <si>
    <t>IWAŃCZUK</t>
  </si>
  <si>
    <t>NOREK</t>
  </si>
  <si>
    <t>KASZTELAN</t>
  </si>
  <si>
    <t>RYBARCZYK</t>
  </si>
  <si>
    <t>STAWICKI</t>
  </si>
  <si>
    <t>KLAYBOR</t>
  </si>
  <si>
    <t>HARTLEB</t>
  </si>
  <si>
    <t>KIWAK</t>
  </si>
  <si>
    <t>WIATRZYK</t>
  </si>
  <si>
    <t>ŁOTYSZ</t>
  </si>
  <si>
    <t>GUDANIEC</t>
  </si>
  <si>
    <t>SZYDŁOWSKI</t>
  </si>
  <si>
    <t>SKONECZNY</t>
  </si>
  <si>
    <t>PRĘDKI</t>
  </si>
  <si>
    <t>ARTUR</t>
  </si>
  <si>
    <t>MACIEJ</t>
  </si>
  <si>
    <t>KATARZYNA</t>
  </si>
  <si>
    <t>PIOTR</t>
  </si>
  <si>
    <t>EMILIUSZ</t>
  </si>
  <si>
    <t>KAMILA</t>
  </si>
  <si>
    <t>MAGDALENA</t>
  </si>
  <si>
    <t>PAWEŁ</t>
  </si>
  <si>
    <t>DAMIAN</t>
  </si>
  <si>
    <t>JOANNA</t>
  </si>
  <si>
    <t>ADRIAN</t>
  </si>
  <si>
    <t>WITOLD</t>
  </si>
  <si>
    <t>TOMASZ</t>
  </si>
  <si>
    <t>ZBIGNIEW</t>
  </si>
  <si>
    <t>ANNA</t>
  </si>
  <si>
    <t>STANISŁAW</t>
  </si>
  <si>
    <t>KAMIL</t>
  </si>
  <si>
    <t>WALDEMAR</t>
  </si>
  <si>
    <t>PATRYK</t>
  </si>
  <si>
    <t>KRYSTIAN</t>
  </si>
  <si>
    <t>WOJCIECH</t>
  </si>
  <si>
    <t>NATALIA</t>
  </si>
  <si>
    <t>MAREK</t>
  </si>
  <si>
    <t>JOLANTA</t>
  </si>
  <si>
    <t>JAROSŁAW</t>
  </si>
  <si>
    <t>KRZYSZTOF</t>
  </si>
  <si>
    <t>DARIUSZ</t>
  </si>
  <si>
    <t>MIROSŁAW</t>
  </si>
  <si>
    <t>EWA</t>
  </si>
  <si>
    <t>MARIUSZ</t>
  </si>
  <si>
    <t>MICHAŁ</t>
  </si>
  <si>
    <t>IWONA</t>
  </si>
  <si>
    <t>GRZEGORZ</t>
  </si>
  <si>
    <t>SŁAWOMIR</t>
  </si>
  <si>
    <t>SYLWIA</t>
  </si>
  <si>
    <t>AGNIESZKA</t>
  </si>
  <si>
    <t>MAŁGORZATA</t>
  </si>
  <si>
    <t>ILONA</t>
  </si>
  <si>
    <t>RADOSŁAW</t>
  </si>
  <si>
    <t>SYLWESTER</t>
  </si>
  <si>
    <t>TADEUSZ</t>
  </si>
  <si>
    <t>JAKUB</t>
  </si>
  <si>
    <t>IZABELA</t>
  </si>
  <si>
    <t>EWELINA</t>
  </si>
  <si>
    <t>ADAM</t>
  </si>
  <si>
    <t>MARLENA</t>
  </si>
  <si>
    <t>DOROTA</t>
  </si>
  <si>
    <t>ŁUKASZ</t>
  </si>
  <si>
    <t>DAWID</t>
  </si>
  <si>
    <t>JÓZEF</t>
  </si>
  <si>
    <t>ZDZISLAW</t>
  </si>
  <si>
    <t>HANIA</t>
  </si>
  <si>
    <t>DOMINIKA</t>
  </si>
  <si>
    <t>JAN</t>
  </si>
  <si>
    <t>JĘDRZEJ</t>
  </si>
  <si>
    <t>ARTUT</t>
  </si>
  <si>
    <t>RAFAŁ</t>
  </si>
  <si>
    <t>REMIGIUSZ</t>
  </si>
  <si>
    <t>MARIOLA</t>
  </si>
  <si>
    <t>HENRYK</t>
  </si>
  <si>
    <t>WOJTEK</t>
  </si>
  <si>
    <t>ANDRZEJ</t>
  </si>
  <si>
    <t>RYSZARD</t>
  </si>
  <si>
    <t>URSZULA</t>
  </si>
  <si>
    <t>ROBERT</t>
  </si>
  <si>
    <t>KACPER</t>
  </si>
  <si>
    <t>DARŁOWO</t>
  </si>
  <si>
    <t>KOSZALIN</t>
  </si>
  <si>
    <t>GDYNIA</t>
  </si>
  <si>
    <t>GDAŃSK</t>
  </si>
  <si>
    <t>ŻUKOWO</t>
  </si>
  <si>
    <t>WIĘCBORK</t>
  </si>
  <si>
    <t>ŚWINOUJŚCIE</t>
  </si>
  <si>
    <t xml:space="preserve">DĄBKI </t>
  </si>
  <si>
    <t>POSTOMINO</t>
  </si>
  <si>
    <t>DARLOWO</t>
  </si>
  <si>
    <t>POZNAŃ</t>
  </si>
  <si>
    <t xml:space="preserve">POZNAŃ </t>
  </si>
  <si>
    <t>ŚWIDWIN</t>
  </si>
  <si>
    <t>WIEKOWO</t>
  </si>
  <si>
    <t>MASZKOWO</t>
  </si>
  <si>
    <t>SŁAWNO</t>
  </si>
  <si>
    <t>SZCZECINEK</t>
  </si>
  <si>
    <t>SIANÓW</t>
  </si>
  <si>
    <t>KOWALEWICE</t>
  </si>
  <si>
    <t>CZŁUCHÓW</t>
  </si>
  <si>
    <t>LIPNICA</t>
  </si>
  <si>
    <t>WRZEŚNICA</t>
  </si>
  <si>
    <t>LĘBORK</t>
  </si>
  <si>
    <t>KOŚCIERZYNA</t>
  </si>
  <si>
    <t>ŚWIESZYNO</t>
  </si>
  <si>
    <t>SŁAWSKO</t>
  </si>
  <si>
    <t>DARŁÓWKO</t>
  </si>
  <si>
    <t>KRETOMINO</t>
  </si>
  <si>
    <t>SMOŁDZINO</t>
  </si>
  <si>
    <t>DEZYCIM</t>
  </si>
  <si>
    <t xml:space="preserve">SIENIAWA </t>
  </si>
  <si>
    <t>KOLBUSZOWA</t>
  </si>
  <si>
    <t>M/K</t>
  </si>
  <si>
    <t>ROŃSKI</t>
  </si>
  <si>
    <t>KOŁDOWO</t>
  </si>
  <si>
    <t>KASPEREK</t>
  </si>
  <si>
    <t>JANUSZ</t>
  </si>
  <si>
    <t>CZAPLA</t>
  </si>
  <si>
    <t>KAROL</t>
  </si>
  <si>
    <t>GRUDZIĄDZ</t>
  </si>
  <si>
    <t>KLOCKOWSKI</t>
  </si>
  <si>
    <t>LIBUCHA</t>
  </si>
  <si>
    <t>PŁAZA</t>
  </si>
  <si>
    <t>PATRAK</t>
  </si>
  <si>
    <t>SZCZĘSNA</t>
  </si>
  <si>
    <t>MALINOWSKI</t>
  </si>
  <si>
    <t>BIAŁEK</t>
  </si>
  <si>
    <t>KUCZERKA</t>
  </si>
  <si>
    <t>TRZEBIECHOWO</t>
  </si>
  <si>
    <t>ADAMELAK</t>
  </si>
  <si>
    <t>GALIŃSKI</t>
  </si>
  <si>
    <t>MARCIN</t>
  </si>
  <si>
    <t>MONIKA</t>
  </si>
  <si>
    <t>SKIBIŃSKI</t>
  </si>
  <si>
    <t>BOROWSKI</t>
  </si>
  <si>
    <t>RADZICKI</t>
  </si>
  <si>
    <t>JAŚKIEWICZ</t>
  </si>
  <si>
    <t>DESZCZ</t>
  </si>
  <si>
    <t>WALO</t>
  </si>
  <si>
    <t>JAREK</t>
  </si>
  <si>
    <t>MĄCZKA</t>
  </si>
  <si>
    <t>BARSZCZEWSKI</t>
  </si>
  <si>
    <t>SEBASTIAN</t>
  </si>
  <si>
    <t>JELONEK</t>
  </si>
  <si>
    <t>ROKSANA</t>
  </si>
  <si>
    <t>SŁUPSK</t>
  </si>
  <si>
    <t>TWOREK</t>
  </si>
  <si>
    <t>SIWIUK</t>
  </si>
  <si>
    <t>ALEKSANDRA</t>
  </si>
  <si>
    <t>ZIELONKA</t>
  </si>
  <si>
    <t>CHMIAŁA</t>
  </si>
  <si>
    <t>TELESIEWICZ</t>
  </si>
  <si>
    <t>DURMAN</t>
  </si>
  <si>
    <t>ŁUCZKÓW</t>
  </si>
  <si>
    <t>SYLWESTROWICZ</t>
  </si>
  <si>
    <t>MAURYCY</t>
  </si>
  <si>
    <t>MISIURA</t>
  </si>
  <si>
    <t>DAR｣OWO</t>
  </si>
  <si>
    <t>Burmistrz Miasta Darłowo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</si>
</sst>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h:mm:ss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F400]h:mm:ss\ AM/PM"/>
    <numFmt numFmtId="170" formatCode="[$-F800]dddd\,\ mmmm\ dd\,\ yyyy"/>
    <numFmt numFmtId="171" formatCode="[$-415]d\ mmmm\ yyyy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0"/>
    </font>
    <font>
      <sz val="11"/>
      <name val="Czcionka tekstu podstawowego"/>
      <family val="0"/>
    </font>
    <font>
      <b/>
      <i/>
      <sz val="16"/>
      <name val="Czcionka tekstu podstawowego"/>
      <family val="0"/>
    </font>
    <font>
      <b/>
      <i/>
      <sz val="11"/>
      <name val="Czcionka tekstu podstawowego"/>
      <family val="0"/>
    </font>
    <font>
      <b/>
      <sz val="10"/>
      <name val="Czcionka tekstu podstawowego"/>
      <family val="0"/>
    </font>
    <font>
      <sz val="10"/>
      <name val="Czcionka tekstu podstawowego"/>
      <family val="0"/>
    </font>
    <font>
      <b/>
      <sz val="16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sz val="14"/>
      <color indexed="8"/>
      <name val="Czcionka tekstu podstawowego"/>
      <family val="0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6"/>
      <color theme="1"/>
      <name val="Czcionka tekstu podstawowego"/>
      <family val="2"/>
    </font>
    <font>
      <b/>
      <sz val="14"/>
      <color theme="1"/>
      <name val="Czcionka tekstu podstawowego"/>
      <family val="0"/>
    </font>
    <font>
      <sz val="14"/>
      <color theme="1"/>
      <name val="Czcionka tekstu podstawowego"/>
      <family val="0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164" fontId="41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Alignment="1">
      <alignment/>
    </xf>
    <xf numFmtId="0" fontId="41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35" borderId="0" xfId="0" applyFill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ont="1" applyFill="1" applyAlignment="1">
      <alignment horizontal="center"/>
    </xf>
    <xf numFmtId="0" fontId="0" fillId="36" borderId="0" xfId="0" applyFont="1" applyFill="1" applyAlignment="1">
      <alignment horizontal="left"/>
    </xf>
    <xf numFmtId="0" fontId="0" fillId="36" borderId="0" xfId="0" applyFont="1" applyFill="1" applyBorder="1" applyAlignment="1">
      <alignment horizontal="left" vertical="center"/>
    </xf>
    <xf numFmtId="0" fontId="0" fillId="36" borderId="0" xfId="0" applyFont="1" applyFill="1" applyBorder="1" applyAlignment="1">
      <alignment horizontal="left"/>
    </xf>
    <xf numFmtId="0" fontId="41" fillId="36" borderId="0" xfId="0" applyFont="1" applyFill="1" applyAlignment="1">
      <alignment horizontal="center"/>
    </xf>
    <xf numFmtId="0" fontId="41" fillId="36" borderId="0" xfId="0" applyFont="1" applyFill="1" applyAlignment="1">
      <alignment/>
    </xf>
    <xf numFmtId="0" fontId="41" fillId="36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1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21" fontId="2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vertical="top" wrapText="1"/>
    </xf>
    <xf numFmtId="21" fontId="6" fillId="35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21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0" xfId="0" applyFill="1" applyBorder="1" applyAlignment="1">
      <alignment/>
    </xf>
    <xf numFmtId="0" fontId="47" fillId="36" borderId="10" xfId="0" applyFont="1" applyFill="1" applyBorder="1" applyAlignment="1">
      <alignment horizontal="center"/>
    </xf>
    <xf numFmtId="0" fontId="47" fillId="36" borderId="11" xfId="0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36" borderId="10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0" fontId="47" fillId="36" borderId="12" xfId="0" applyFont="1" applyFill="1" applyBorder="1" applyAlignment="1">
      <alignment horizontal="center"/>
    </xf>
    <xf numFmtId="0" fontId="47" fillId="36" borderId="10" xfId="0" applyFont="1" applyFill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FFFF00"/>
  </sheetPr>
  <dimension ref="A1:M275"/>
  <sheetViews>
    <sheetView view="pageBreakPreview" zoomScale="85" zoomScaleNormal="80" zoomScaleSheetLayoutView="85" zoomScalePageLayoutView="0" workbookViewId="0" topLeftCell="A1">
      <pane ySplit="1" topLeftCell="A96" activePane="bottomLeft" state="frozen"/>
      <selection pane="topLeft" activeCell="A1" sqref="A1"/>
      <selection pane="bottomLeft" activeCell="F114" sqref="F114"/>
    </sheetView>
  </sheetViews>
  <sheetFormatPr defaultColWidth="8.796875" defaultRowHeight="14.25"/>
  <cols>
    <col min="1" max="1" width="10.8984375" style="4" bestFit="1" customWidth="1"/>
    <col min="2" max="2" width="14.8984375" style="4" customWidth="1"/>
    <col min="3" max="3" width="15.19921875" style="85" bestFit="1" customWidth="1"/>
    <col min="4" max="4" width="18.59765625" style="85" bestFit="1" customWidth="1"/>
    <col min="5" max="5" width="19.3984375" style="85" customWidth="1"/>
    <col min="6" max="6" width="22.69921875" style="4" bestFit="1" customWidth="1"/>
    <col min="7" max="8" width="10.3984375" style="32" customWidth="1"/>
    <col min="9" max="9" width="15.3984375" style="37" bestFit="1" customWidth="1"/>
    <col min="10" max="10" width="15.09765625" style="36" customWidth="1"/>
    <col min="11" max="11" width="12" style="36" customWidth="1"/>
    <col min="12" max="12" width="16.59765625" style="4" customWidth="1"/>
    <col min="13" max="13" width="15.69921875" style="19" bestFit="1" customWidth="1"/>
    <col min="14" max="16384" width="9" style="19" customWidth="1"/>
  </cols>
  <sheetData>
    <row r="1" spans="1:12" s="37" customFormat="1" ht="38.25" customHeight="1">
      <c r="A1" s="66" t="s">
        <v>30</v>
      </c>
      <c r="B1" s="66" t="s">
        <v>6</v>
      </c>
      <c r="C1" s="82" t="s">
        <v>3</v>
      </c>
      <c r="D1" s="82" t="s">
        <v>26</v>
      </c>
      <c r="E1" s="82" t="s">
        <v>27</v>
      </c>
      <c r="F1" s="66" t="s">
        <v>11</v>
      </c>
      <c r="G1" s="66" t="s">
        <v>36</v>
      </c>
      <c r="H1" s="66" t="s">
        <v>37</v>
      </c>
      <c r="I1" s="66" t="s">
        <v>41</v>
      </c>
      <c r="J1" s="66" t="s">
        <v>39</v>
      </c>
      <c r="K1" s="67" t="s">
        <v>40</v>
      </c>
      <c r="L1" s="81"/>
    </row>
    <row r="2" spans="1:13" ht="18">
      <c r="A2" s="68">
        <v>3</v>
      </c>
      <c r="B2" s="68">
        <v>84</v>
      </c>
      <c r="C2" s="23" t="s">
        <v>279</v>
      </c>
      <c r="D2" s="23" t="s">
        <v>280</v>
      </c>
      <c r="E2" s="23"/>
      <c r="F2" s="22">
        <v>1974</v>
      </c>
      <c r="G2" s="68" t="s">
        <v>36</v>
      </c>
      <c r="H2" s="68"/>
      <c r="I2" s="69" t="str">
        <f aca="true" t="shared" si="0" ref="I2:I33">G2&amp;H2</f>
        <v>M</v>
      </c>
      <c r="J2" s="69" t="str">
        <f>IF(G2="M",(IF(F2&lt;=Kat_wiek!$A$11,Kat_wiek!$C$11,(IF(F2&lt;=Kat_wiek!$A$10,Kat_wiek!$C$10,(IF(F2&lt;=Kat_wiek!$A$9,Kat_wiek!$C$9,(IF(F2&lt;=Kat_wiek!$A$8,Kat_wiek!$C$8,(IF(F2&lt;=Kat_wiek!$A$7,Kat_wiek!$C$7,(IF(F2&lt;=Kat_wiek!$A$6,Kat_wiek!$C$6,(IF(F2&lt;=Kat_wiek!$A$5,Kat_wiek!$C$5,Kat_wiek!$C$4)))))))))))))),"")</f>
        <v>M4</v>
      </c>
      <c r="K2" s="69">
        <f>IF(H2="K",(IF(F2&lt;=Kat_wiek!$E$11,Kat_wiek!$G$11,(IF(F2&lt;=Kat_wiek!$E$10,Kat_wiek!$G$10,(IF(F2&lt;=Kat_wiek!$E$9,Kat_wiek!$G$9,(IF(F2&lt;=Kat_wiek!$E$8,Kat_wiek!$G$8,(IF(F2&lt;=Kat_wiek!$E$7,Kat_wiek!$G$7,(IF(F2&lt;=Kat_wiek!$E$6,Kat_wiek!$G$6,(IF(F2&lt;=Kat_wiek!$E$5,Kat_wiek!$G$5,Kat_wiek!$G$4)))))))))))))),"")</f>
      </c>
      <c r="L2" s="68"/>
      <c r="M2" s="23"/>
    </row>
    <row r="3" spans="1:13" ht="18">
      <c r="A3" s="68">
        <v>6</v>
      </c>
      <c r="B3" s="68">
        <v>23</v>
      </c>
      <c r="C3" s="23" t="s">
        <v>125</v>
      </c>
      <c r="D3" s="23" t="s">
        <v>167</v>
      </c>
      <c r="E3" s="23" t="s">
        <v>218</v>
      </c>
      <c r="F3" s="22">
        <v>1960</v>
      </c>
      <c r="G3" s="68" t="s">
        <v>36</v>
      </c>
      <c r="H3" s="68"/>
      <c r="I3" s="69" t="str">
        <f t="shared" si="0"/>
        <v>M</v>
      </c>
      <c r="J3" s="69" t="str">
        <f>IF(G3="M",(IF(F3&lt;=Kat_wiek!$A$11,Kat_wiek!$C$11,(IF(F3&lt;=Kat_wiek!$A$10,Kat_wiek!$C$10,(IF(F3&lt;=Kat_wiek!$A$9,Kat_wiek!$C$9,(IF(F3&lt;=Kat_wiek!$A$8,Kat_wiek!$C$8,(IF(F3&lt;=Kat_wiek!$A$7,Kat_wiek!$C$7,(IF(F3&lt;=Kat_wiek!$A$6,Kat_wiek!$C$6,(IF(F3&lt;=Kat_wiek!$A$5,Kat_wiek!$C$5,Kat_wiek!$C$4)))))))))))))),"")</f>
        <v>M5</v>
      </c>
      <c r="K3" s="69">
        <f>IF(H3="K",(IF(F3&lt;=Kat_wiek!$E$11,Kat_wiek!$G$11,(IF(F3&lt;=Kat_wiek!$E$10,Kat_wiek!$G$10,(IF(F3&lt;=Kat_wiek!$E$9,Kat_wiek!$G$9,(IF(F3&lt;=Kat_wiek!$E$8,Kat_wiek!$G$8,(IF(F3&lt;=Kat_wiek!$E$7,Kat_wiek!$G$7,(IF(F3&lt;=Kat_wiek!$E$6,Kat_wiek!$G$6,(IF(F3&lt;=Kat_wiek!$E$5,Kat_wiek!$G$5,Kat_wiek!$G$4)))))))))))))),"")</f>
      </c>
      <c r="L3" s="68"/>
      <c r="M3" s="23"/>
    </row>
    <row r="4" spans="1:13" ht="18">
      <c r="A4" s="68">
        <v>12</v>
      </c>
      <c r="B4" s="68">
        <v>54</v>
      </c>
      <c r="C4" s="23" t="s">
        <v>271</v>
      </c>
      <c r="D4" s="23" t="s">
        <v>177</v>
      </c>
      <c r="E4" s="23" t="s">
        <v>219</v>
      </c>
      <c r="F4" s="22">
        <v>1975</v>
      </c>
      <c r="G4" s="68" t="s">
        <v>36</v>
      </c>
      <c r="H4" s="68"/>
      <c r="I4" s="69" t="str">
        <f t="shared" si="0"/>
        <v>M</v>
      </c>
      <c r="J4" s="69" t="str">
        <f>IF(G4="M",(IF(F4&lt;=Kat_wiek!$A$11,Kat_wiek!$C$11,(IF(F4&lt;=Kat_wiek!$A$10,Kat_wiek!$C$10,(IF(F4&lt;=Kat_wiek!$A$9,Kat_wiek!$C$9,(IF(F4&lt;=Kat_wiek!$A$8,Kat_wiek!$C$8,(IF(F4&lt;=Kat_wiek!$A$7,Kat_wiek!$C$7,(IF(F4&lt;=Kat_wiek!$A$6,Kat_wiek!$C$6,(IF(F4&lt;=Kat_wiek!$A$5,Kat_wiek!$C$5,Kat_wiek!$C$4)))))))))))))),"")</f>
        <v>M3</v>
      </c>
      <c r="K4" s="69">
        <f>IF(H4="K",(IF(F4&lt;=Kat_wiek!$E$11,Kat_wiek!$G$11,(IF(F4&lt;=Kat_wiek!$E$10,Kat_wiek!$G$10,(IF(F4&lt;=Kat_wiek!$E$9,Kat_wiek!$G$9,(IF(F4&lt;=Kat_wiek!$E$8,Kat_wiek!$G$8,(IF(F4&lt;=Kat_wiek!$E$7,Kat_wiek!$G$7,(IF(F4&lt;=Kat_wiek!$E$6,Kat_wiek!$G$6,(IF(F4&lt;=Kat_wiek!$E$5,Kat_wiek!$G$5,Kat_wiek!$G$4)))))))))))))),"")</f>
      </c>
      <c r="L4" s="68"/>
      <c r="M4" s="23"/>
    </row>
    <row r="5" spans="1:13" ht="18">
      <c r="A5" s="68">
        <v>13</v>
      </c>
      <c r="B5" s="68">
        <v>100</v>
      </c>
      <c r="C5" s="23" t="s">
        <v>138</v>
      </c>
      <c r="D5" s="23" t="s">
        <v>213</v>
      </c>
      <c r="E5" s="23" t="s">
        <v>244</v>
      </c>
      <c r="F5" s="22">
        <v>1989</v>
      </c>
      <c r="G5" s="68" t="s">
        <v>36</v>
      </c>
      <c r="H5" s="68"/>
      <c r="I5" s="69" t="str">
        <f t="shared" si="0"/>
        <v>M</v>
      </c>
      <c r="J5" s="69" t="str">
        <f>IF(G5="M",(IF(F5&lt;=Kat_wiek!$A$11,Kat_wiek!$C$11,(IF(F5&lt;=Kat_wiek!$A$10,Kat_wiek!$C$10,(IF(F5&lt;=Kat_wiek!$A$9,Kat_wiek!$C$9,(IF(F5&lt;=Kat_wiek!$A$8,Kat_wiek!$C$8,(IF(F5&lt;=Kat_wiek!$A$7,Kat_wiek!$C$7,(IF(F5&lt;=Kat_wiek!$A$6,Kat_wiek!$C$6,(IF(F5&lt;=Kat_wiek!$A$5,Kat_wiek!$C$5,Kat_wiek!$C$4)))))))))))))),"")</f>
        <v>M2</v>
      </c>
      <c r="K5" s="69">
        <f>IF(H5="K",(IF(F5&lt;=Kat_wiek!$E$11,Kat_wiek!$G$11,(IF(F5&lt;=Kat_wiek!$E$10,Kat_wiek!$G$10,(IF(F5&lt;=Kat_wiek!$E$9,Kat_wiek!$G$9,(IF(F5&lt;=Kat_wiek!$E$8,Kat_wiek!$G$8,(IF(F5&lt;=Kat_wiek!$E$7,Kat_wiek!$G$7,(IF(F5&lt;=Kat_wiek!$E$6,Kat_wiek!$G$6,(IF(F5&lt;=Kat_wiek!$E$5,Kat_wiek!$G$5,Kat_wiek!$G$4)))))))))))))),"")</f>
      </c>
      <c r="L5" s="68"/>
      <c r="M5" s="23"/>
    </row>
    <row r="6" spans="1:13" ht="18">
      <c r="A6" s="68">
        <v>21</v>
      </c>
      <c r="B6" s="68">
        <v>69</v>
      </c>
      <c r="C6" s="23" t="s">
        <v>139</v>
      </c>
      <c r="D6" s="23" t="s">
        <v>214</v>
      </c>
      <c r="E6" s="23" t="s">
        <v>233</v>
      </c>
      <c r="F6" s="22">
        <v>1951</v>
      </c>
      <c r="G6" s="68" t="s">
        <v>36</v>
      </c>
      <c r="H6" s="68"/>
      <c r="I6" s="69" t="str">
        <f t="shared" si="0"/>
        <v>M</v>
      </c>
      <c r="J6" s="69" t="str">
        <f>IF(G6="M",(IF(F6&lt;=Kat_wiek!$A$11,Kat_wiek!$C$11,(IF(F6&lt;=Kat_wiek!$A$10,Kat_wiek!$C$10,(IF(F6&lt;=Kat_wiek!$A$9,Kat_wiek!$C$9,(IF(F6&lt;=Kat_wiek!$A$8,Kat_wiek!$C$8,(IF(F6&lt;=Kat_wiek!$A$7,Kat_wiek!$C$7,(IF(F6&lt;=Kat_wiek!$A$6,Kat_wiek!$C$6,(IF(F6&lt;=Kat_wiek!$A$5,Kat_wiek!$C$5,Kat_wiek!$C$4)))))))))))))),"")</f>
        <v>M6</v>
      </c>
      <c r="K6" s="69">
        <f>IF(H6="K",(IF(F6&lt;=Kat_wiek!$E$11,Kat_wiek!$G$11,(IF(F6&lt;=Kat_wiek!$E$10,Kat_wiek!$G$10,(IF(F6&lt;=Kat_wiek!$E$9,Kat_wiek!$G$9,(IF(F6&lt;=Kat_wiek!$E$8,Kat_wiek!$G$8,(IF(F6&lt;=Kat_wiek!$E$7,Kat_wiek!$G$7,(IF(F6&lt;=Kat_wiek!$E$6,Kat_wiek!$G$6,(IF(F6&lt;=Kat_wiek!$E$5,Kat_wiek!$G$5,Kat_wiek!$G$4)))))))))))))),"")</f>
      </c>
      <c r="L6" s="68"/>
      <c r="M6" s="23"/>
    </row>
    <row r="7" spans="1:13" ht="18">
      <c r="A7" s="68">
        <v>37</v>
      </c>
      <c r="B7" s="68">
        <v>88</v>
      </c>
      <c r="C7" s="23" t="s">
        <v>111</v>
      </c>
      <c r="D7" s="23" t="s">
        <v>168</v>
      </c>
      <c r="E7" s="23" t="s">
        <v>219</v>
      </c>
      <c r="F7" s="22">
        <v>1984</v>
      </c>
      <c r="G7" s="68" t="s">
        <v>36</v>
      </c>
      <c r="H7" s="68"/>
      <c r="I7" s="69" t="str">
        <f t="shared" si="0"/>
        <v>M</v>
      </c>
      <c r="J7" s="69" t="str">
        <f>IF(G7="M",(IF(F7&lt;=Kat_wiek!$A$11,Kat_wiek!$C$11,(IF(F7&lt;=Kat_wiek!$A$10,Kat_wiek!$C$10,(IF(F7&lt;=Kat_wiek!$A$9,Kat_wiek!$C$9,(IF(F7&lt;=Kat_wiek!$A$8,Kat_wiek!$C$8,(IF(F7&lt;=Kat_wiek!$A$7,Kat_wiek!$C$7,(IF(F7&lt;=Kat_wiek!$A$6,Kat_wiek!$C$6,(IF(F7&lt;=Kat_wiek!$A$5,Kat_wiek!$C$5,Kat_wiek!$C$4)))))))))))))),"")</f>
        <v>M3</v>
      </c>
      <c r="K7" s="69">
        <f>IF(H7="K",(IF(F7&lt;=Kat_wiek!$E$11,Kat_wiek!$G$11,(IF(F7&lt;=Kat_wiek!$E$10,Kat_wiek!$G$10,(IF(F7&lt;=Kat_wiek!$E$9,Kat_wiek!$G$9,(IF(F7&lt;=Kat_wiek!$E$8,Kat_wiek!$G$8,(IF(F7&lt;=Kat_wiek!$E$7,Kat_wiek!$G$7,(IF(F7&lt;=Kat_wiek!$E$6,Kat_wiek!$G$6,(IF(F7&lt;=Kat_wiek!$E$5,Kat_wiek!$G$5,Kat_wiek!$G$4)))))))))))))),"")</f>
      </c>
      <c r="L7" s="68"/>
      <c r="M7" s="23"/>
    </row>
    <row r="8" spans="1:13" ht="18">
      <c r="A8" s="68">
        <v>48</v>
      </c>
      <c r="B8" s="68">
        <v>41</v>
      </c>
      <c r="C8" s="23" t="s">
        <v>140</v>
      </c>
      <c r="D8" s="23" t="s">
        <v>215</v>
      </c>
      <c r="E8" s="23" t="s">
        <v>245</v>
      </c>
      <c r="F8" s="22">
        <v>1986</v>
      </c>
      <c r="G8" s="68"/>
      <c r="H8" s="68" t="s">
        <v>37</v>
      </c>
      <c r="I8" s="69" t="str">
        <f t="shared" si="0"/>
        <v>K</v>
      </c>
      <c r="J8" s="69">
        <f>IF(G8="M",(IF(F8&lt;=Kat_wiek!$A$11,Kat_wiek!$C$11,(IF(F8&lt;=Kat_wiek!$A$10,Kat_wiek!$C$10,(IF(F8&lt;=Kat_wiek!$A$9,Kat_wiek!$C$9,(IF(F8&lt;=Kat_wiek!$A$8,Kat_wiek!$C$8,(IF(F8&lt;=Kat_wiek!$A$7,Kat_wiek!$C$7,(IF(F8&lt;=Kat_wiek!$A$6,Kat_wiek!$C$6,(IF(F8&lt;=Kat_wiek!$A$5,Kat_wiek!$C$5,Kat_wiek!$C$4)))))))))))))),"")</f>
      </c>
      <c r="K8" s="69" t="str">
        <f>IF(H8="K",(IF(F8&lt;=Kat_wiek!$E$11,Kat_wiek!$G$11,(IF(F8&lt;=Kat_wiek!$E$10,Kat_wiek!$G$10,(IF(F8&lt;=Kat_wiek!$E$9,Kat_wiek!$G$9,(IF(F8&lt;=Kat_wiek!$E$8,Kat_wiek!$G$8,(IF(F8&lt;=Kat_wiek!$E$7,Kat_wiek!$G$7,(IF(F8&lt;=Kat_wiek!$E$6,Kat_wiek!$G$6,(IF(F8&lt;=Kat_wiek!$E$5,Kat_wiek!$G$5,Kat_wiek!$G$4)))))))))))))),"")</f>
        <v>K1</v>
      </c>
      <c r="L8" s="68"/>
      <c r="M8" s="23"/>
    </row>
    <row r="9" spans="1:13" ht="18">
      <c r="A9" s="68">
        <v>50</v>
      </c>
      <c r="B9" s="68">
        <v>89</v>
      </c>
      <c r="C9" s="23" t="s">
        <v>99</v>
      </c>
      <c r="D9" s="23" t="s">
        <v>191</v>
      </c>
      <c r="E9" s="23" t="s">
        <v>234</v>
      </c>
      <c r="F9" s="22">
        <v>1973</v>
      </c>
      <c r="G9" s="68" t="s">
        <v>36</v>
      </c>
      <c r="H9" s="68"/>
      <c r="I9" s="69" t="str">
        <f t="shared" si="0"/>
        <v>M</v>
      </c>
      <c r="J9" s="69" t="str">
        <f>IF(G9="M",(IF(F9&lt;=Kat_wiek!$A$11,Kat_wiek!$C$11,(IF(F9&lt;=Kat_wiek!$A$10,Kat_wiek!$C$10,(IF(F9&lt;=Kat_wiek!$A$9,Kat_wiek!$C$9,(IF(F9&lt;=Kat_wiek!$A$8,Kat_wiek!$C$8,(IF(F9&lt;=Kat_wiek!$A$7,Kat_wiek!$C$7,(IF(F9&lt;=Kat_wiek!$A$6,Kat_wiek!$C$6,(IF(F9&lt;=Kat_wiek!$A$5,Kat_wiek!$C$5,Kat_wiek!$C$4)))))))))))))),"")</f>
        <v>M4</v>
      </c>
      <c r="K9" s="69">
        <f>IF(H9="K",(IF(F9&lt;=Kat_wiek!$E$11,Kat_wiek!$G$11,(IF(F9&lt;=Kat_wiek!$E$10,Kat_wiek!$G$10,(IF(F9&lt;=Kat_wiek!$E$9,Kat_wiek!$G$9,(IF(F9&lt;=Kat_wiek!$E$8,Kat_wiek!$G$8,(IF(F9&lt;=Kat_wiek!$E$7,Kat_wiek!$G$7,(IF(F9&lt;=Kat_wiek!$E$6,Kat_wiek!$G$6,(IF(F9&lt;=Kat_wiek!$E$5,Kat_wiek!$G$5,Kat_wiek!$G$4)))))))))))))),"")</f>
      </c>
      <c r="L9" s="68"/>
      <c r="M9" s="23"/>
    </row>
    <row r="10" spans="1:13" ht="18">
      <c r="A10" s="68">
        <v>53</v>
      </c>
      <c r="B10" s="68">
        <v>26</v>
      </c>
      <c r="C10" s="23" t="s">
        <v>115</v>
      </c>
      <c r="D10" s="23" t="s">
        <v>154</v>
      </c>
      <c r="E10" s="23" t="s">
        <v>218</v>
      </c>
      <c r="F10" s="22">
        <v>1973</v>
      </c>
      <c r="G10" s="68"/>
      <c r="H10" s="68" t="s">
        <v>37</v>
      </c>
      <c r="I10" s="69" t="str">
        <f t="shared" si="0"/>
        <v>K</v>
      </c>
      <c r="J10" s="69">
        <f>IF(G10="M",(IF(F10&lt;=Kat_wiek!$A$11,Kat_wiek!$C$11,(IF(F10&lt;=Kat_wiek!$A$10,Kat_wiek!$C$10,(IF(F10&lt;=Kat_wiek!$A$9,Kat_wiek!$C$9,(IF(F10&lt;=Kat_wiek!$A$8,Kat_wiek!$C$8,(IF(F10&lt;=Kat_wiek!$A$7,Kat_wiek!$C$7,(IF(F10&lt;=Kat_wiek!$A$6,Kat_wiek!$C$6,(IF(F10&lt;=Kat_wiek!$A$5,Kat_wiek!$C$5,Kat_wiek!$C$4)))))))))))))),"")</f>
      </c>
      <c r="K10" s="69" t="str">
        <f>IF(H10="K",(IF(F10&lt;=Kat_wiek!$E$11,Kat_wiek!$G$11,(IF(F10&lt;=Kat_wiek!$E$10,Kat_wiek!$G$10,(IF(F10&lt;=Kat_wiek!$E$9,Kat_wiek!$G$9,(IF(F10&lt;=Kat_wiek!$E$8,Kat_wiek!$G$8,(IF(F10&lt;=Kat_wiek!$E$7,Kat_wiek!$G$7,(IF(F10&lt;=Kat_wiek!$E$6,Kat_wiek!$G$6,(IF(F10&lt;=Kat_wiek!$E$5,Kat_wiek!$G$5,Kat_wiek!$G$4)))))))))))))),"")</f>
        <v>K3</v>
      </c>
      <c r="L10" s="68"/>
      <c r="M10" s="23"/>
    </row>
    <row r="11" spans="1:13" ht="18">
      <c r="A11" s="68">
        <v>54</v>
      </c>
      <c r="B11" s="68">
        <v>65</v>
      </c>
      <c r="C11" s="23" t="s">
        <v>87</v>
      </c>
      <c r="D11" s="23" t="s">
        <v>164</v>
      </c>
      <c r="E11" s="23" t="s">
        <v>230</v>
      </c>
      <c r="F11" s="22">
        <v>1958</v>
      </c>
      <c r="G11" s="68" t="s">
        <v>36</v>
      </c>
      <c r="H11" s="68"/>
      <c r="I11" s="69" t="str">
        <f t="shared" si="0"/>
        <v>M</v>
      </c>
      <c r="J11" s="69" t="str">
        <f>IF(G11="M",(IF(F11&lt;=Kat_wiek!$A$11,Kat_wiek!$C$11,(IF(F11&lt;=Kat_wiek!$A$10,Kat_wiek!$C$10,(IF(F11&lt;=Kat_wiek!$A$9,Kat_wiek!$C$9,(IF(F11&lt;=Kat_wiek!$A$8,Kat_wiek!$C$8,(IF(F11&lt;=Kat_wiek!$A$7,Kat_wiek!$C$7,(IF(F11&lt;=Kat_wiek!$A$6,Kat_wiek!$C$6,(IF(F11&lt;=Kat_wiek!$A$5,Kat_wiek!$C$5,Kat_wiek!$C$4)))))))))))))),"")</f>
        <v>M5</v>
      </c>
      <c r="K11" s="69">
        <f>IF(H11="K",(IF(F11&lt;=Kat_wiek!$E$11,Kat_wiek!$G$11,(IF(F11&lt;=Kat_wiek!$E$10,Kat_wiek!$G$10,(IF(F11&lt;=Kat_wiek!$E$9,Kat_wiek!$G$9,(IF(F11&lt;=Kat_wiek!$E$8,Kat_wiek!$G$8,(IF(F11&lt;=Kat_wiek!$E$7,Kat_wiek!$G$7,(IF(F11&lt;=Kat_wiek!$E$6,Kat_wiek!$G$6,(IF(F11&lt;=Kat_wiek!$E$5,Kat_wiek!$G$5,Kat_wiek!$G$4)))))))))))))),"")</f>
      </c>
      <c r="L11" s="68"/>
      <c r="M11" s="23"/>
    </row>
    <row r="12" spans="1:13" ht="18">
      <c r="A12" s="68">
        <v>61</v>
      </c>
      <c r="B12" s="68">
        <v>30</v>
      </c>
      <c r="C12" s="23" t="s">
        <v>251</v>
      </c>
      <c r="D12" s="23" t="s">
        <v>208</v>
      </c>
      <c r="E12" s="23" t="s">
        <v>252</v>
      </c>
      <c r="F12" s="22">
        <v>1972</v>
      </c>
      <c r="G12" s="68" t="s">
        <v>36</v>
      </c>
      <c r="H12" s="68"/>
      <c r="I12" s="69" t="str">
        <f t="shared" si="0"/>
        <v>M</v>
      </c>
      <c r="J12" s="69" t="str">
        <f>IF(G12="M",(IF(F12&lt;=Kat_wiek!$A$11,Kat_wiek!$C$11,(IF(F12&lt;=Kat_wiek!$A$10,Kat_wiek!$C$10,(IF(F12&lt;=Kat_wiek!$A$9,Kat_wiek!$C$9,(IF(F12&lt;=Kat_wiek!$A$8,Kat_wiek!$C$8,(IF(F12&lt;=Kat_wiek!$A$7,Kat_wiek!$C$7,(IF(F12&lt;=Kat_wiek!$A$6,Kat_wiek!$C$6,(IF(F12&lt;=Kat_wiek!$A$5,Kat_wiek!$C$5,Kat_wiek!$C$4)))))))))))))),"")</f>
        <v>M4</v>
      </c>
      <c r="K12" s="69">
        <f>IF(H12="K",(IF(F12&lt;=Kat_wiek!$E$11,Kat_wiek!$G$11,(IF(F12&lt;=Kat_wiek!$E$10,Kat_wiek!$G$10,(IF(F12&lt;=Kat_wiek!$E$9,Kat_wiek!$G$9,(IF(F12&lt;=Kat_wiek!$E$8,Kat_wiek!$G$8,(IF(F12&lt;=Kat_wiek!$E$7,Kat_wiek!$G$7,(IF(F12&lt;=Kat_wiek!$E$6,Kat_wiek!$G$6,(IF(F12&lt;=Kat_wiek!$E$5,Kat_wiek!$G$5,Kat_wiek!$G$4)))))))))))))),"")</f>
      </c>
      <c r="L12" s="68"/>
      <c r="M12" s="23"/>
    </row>
    <row r="13" spans="1:13" ht="18">
      <c r="A13" s="68">
        <v>66</v>
      </c>
      <c r="B13" s="68">
        <v>83</v>
      </c>
      <c r="C13" s="23" t="s">
        <v>102</v>
      </c>
      <c r="D13" s="23" t="s">
        <v>164</v>
      </c>
      <c r="E13" s="23" t="s">
        <v>219</v>
      </c>
      <c r="F13" s="22">
        <v>1979</v>
      </c>
      <c r="G13" s="68" t="s">
        <v>36</v>
      </c>
      <c r="H13" s="68"/>
      <c r="I13" s="69" t="str">
        <f t="shared" si="0"/>
        <v>M</v>
      </c>
      <c r="J13" s="69" t="str">
        <f>IF(G13="M",(IF(F13&lt;=Kat_wiek!$A$11,Kat_wiek!$C$11,(IF(F13&lt;=Kat_wiek!$A$10,Kat_wiek!$C$10,(IF(F13&lt;=Kat_wiek!$A$9,Kat_wiek!$C$9,(IF(F13&lt;=Kat_wiek!$A$8,Kat_wiek!$C$8,(IF(F13&lt;=Kat_wiek!$A$7,Kat_wiek!$C$7,(IF(F13&lt;=Kat_wiek!$A$6,Kat_wiek!$C$6,(IF(F13&lt;=Kat_wiek!$A$5,Kat_wiek!$C$5,Kat_wiek!$C$4)))))))))))))),"")</f>
        <v>M3</v>
      </c>
      <c r="K13" s="69">
        <f>IF(H13="K",(IF(F13&lt;=Kat_wiek!$E$11,Kat_wiek!$G$11,(IF(F13&lt;=Kat_wiek!$E$10,Kat_wiek!$G$10,(IF(F13&lt;=Kat_wiek!$E$9,Kat_wiek!$G$9,(IF(F13&lt;=Kat_wiek!$E$8,Kat_wiek!$G$8,(IF(F13&lt;=Kat_wiek!$E$7,Kat_wiek!$G$7,(IF(F13&lt;=Kat_wiek!$E$6,Kat_wiek!$G$6,(IF(F13&lt;=Kat_wiek!$E$5,Kat_wiek!$G$5,Kat_wiek!$G$4)))))))))))))),"")</f>
      </c>
      <c r="L13" s="68"/>
      <c r="M13" s="23"/>
    </row>
    <row r="14" spans="1:13" ht="18">
      <c r="A14" s="68">
        <v>67</v>
      </c>
      <c r="B14" s="68">
        <v>102</v>
      </c>
      <c r="C14" s="23" t="s">
        <v>76</v>
      </c>
      <c r="D14" s="23" t="s">
        <v>175</v>
      </c>
      <c r="E14" s="23" t="s">
        <v>218</v>
      </c>
      <c r="F14" s="22">
        <v>1989</v>
      </c>
      <c r="G14" s="68"/>
      <c r="H14" s="68" t="s">
        <v>37</v>
      </c>
      <c r="I14" s="69" t="str">
        <f t="shared" si="0"/>
        <v>K</v>
      </c>
      <c r="J14" s="69">
        <f>IF(G14="M",(IF(F14&lt;=Kat_wiek!$A$11,Kat_wiek!$C$11,(IF(F14&lt;=Kat_wiek!$A$10,Kat_wiek!$C$10,(IF(F14&lt;=Kat_wiek!$A$9,Kat_wiek!$C$9,(IF(F14&lt;=Kat_wiek!$A$8,Kat_wiek!$C$8,(IF(F14&lt;=Kat_wiek!$A$7,Kat_wiek!$C$7,(IF(F14&lt;=Kat_wiek!$A$6,Kat_wiek!$C$6,(IF(F14&lt;=Kat_wiek!$A$5,Kat_wiek!$C$5,Kat_wiek!$C$4)))))))))))))),"")</f>
      </c>
      <c r="K14" s="69" t="str">
        <f>IF(H14="K",(IF(F14&lt;=Kat_wiek!$E$11,Kat_wiek!$G$11,(IF(F14&lt;=Kat_wiek!$E$10,Kat_wiek!$G$10,(IF(F14&lt;=Kat_wiek!$E$9,Kat_wiek!$G$9,(IF(F14&lt;=Kat_wiek!$E$8,Kat_wiek!$G$8,(IF(F14&lt;=Kat_wiek!$E$7,Kat_wiek!$G$7,(IF(F14&lt;=Kat_wiek!$E$6,Kat_wiek!$G$6,(IF(F14&lt;=Kat_wiek!$E$5,Kat_wiek!$G$5,Kat_wiek!$G$4)))))))))))))),"")</f>
        <v>K1</v>
      </c>
      <c r="L14" s="68"/>
      <c r="M14" s="23"/>
    </row>
    <row r="15" spans="1:13" ht="18">
      <c r="A15" s="68">
        <v>71</v>
      </c>
      <c r="B15" s="68">
        <v>75</v>
      </c>
      <c r="C15" s="23" t="s">
        <v>66</v>
      </c>
      <c r="D15" s="23" t="s">
        <v>165</v>
      </c>
      <c r="E15" s="23" t="s">
        <v>218</v>
      </c>
      <c r="F15" s="22">
        <v>1960</v>
      </c>
      <c r="G15" s="68" t="s">
        <v>36</v>
      </c>
      <c r="H15" s="68"/>
      <c r="I15" s="69" t="str">
        <f t="shared" si="0"/>
        <v>M</v>
      </c>
      <c r="J15" s="69" t="str">
        <f>IF(G15="M",(IF(F15&lt;=Kat_wiek!$A$11,Kat_wiek!$C$11,(IF(F15&lt;=Kat_wiek!$A$10,Kat_wiek!$C$10,(IF(F15&lt;=Kat_wiek!$A$9,Kat_wiek!$C$9,(IF(F15&lt;=Kat_wiek!$A$8,Kat_wiek!$C$8,(IF(F15&lt;=Kat_wiek!$A$7,Kat_wiek!$C$7,(IF(F15&lt;=Kat_wiek!$A$6,Kat_wiek!$C$6,(IF(F15&lt;=Kat_wiek!$A$5,Kat_wiek!$C$5,Kat_wiek!$C$4)))))))))))))),"")</f>
        <v>M5</v>
      </c>
      <c r="K15" s="69">
        <f>IF(H15="K",(IF(F15&lt;=Kat_wiek!$E$11,Kat_wiek!$G$11,(IF(F15&lt;=Kat_wiek!$E$10,Kat_wiek!$G$10,(IF(F15&lt;=Kat_wiek!$E$9,Kat_wiek!$G$9,(IF(F15&lt;=Kat_wiek!$E$8,Kat_wiek!$G$8,(IF(F15&lt;=Kat_wiek!$E$7,Kat_wiek!$G$7,(IF(F15&lt;=Kat_wiek!$E$6,Kat_wiek!$G$6,(IF(F15&lt;=Kat_wiek!$E$5,Kat_wiek!$G$5,Kat_wiek!$G$4)))))))))))))),"")</f>
      </c>
      <c r="L15" s="68"/>
      <c r="M15" s="23"/>
    </row>
    <row r="16" spans="1:13" ht="18">
      <c r="A16" s="68">
        <v>79</v>
      </c>
      <c r="B16" s="68">
        <v>79</v>
      </c>
      <c r="C16" s="23" t="s">
        <v>81</v>
      </c>
      <c r="D16" s="23" t="s">
        <v>179</v>
      </c>
      <c r="E16" s="23" t="s">
        <v>227</v>
      </c>
      <c r="F16" s="22">
        <v>1962</v>
      </c>
      <c r="G16" s="68" t="s">
        <v>36</v>
      </c>
      <c r="H16" s="68"/>
      <c r="I16" s="69" t="str">
        <f t="shared" si="0"/>
        <v>M</v>
      </c>
      <c r="J16" s="69" t="str">
        <f>IF(G16="M",(IF(F16&lt;=Kat_wiek!$A$11,Kat_wiek!$C$11,(IF(F16&lt;=Kat_wiek!$A$10,Kat_wiek!$C$10,(IF(F16&lt;=Kat_wiek!$A$9,Kat_wiek!$C$9,(IF(F16&lt;=Kat_wiek!$A$8,Kat_wiek!$C$8,(IF(F16&lt;=Kat_wiek!$A$7,Kat_wiek!$C$7,(IF(F16&lt;=Kat_wiek!$A$6,Kat_wiek!$C$6,(IF(F16&lt;=Kat_wiek!$A$5,Kat_wiek!$C$5,Kat_wiek!$C$4)))))))))))))),"")</f>
        <v>M5</v>
      </c>
      <c r="K16" s="69">
        <f>IF(H16="K",(IF(F16&lt;=Kat_wiek!$E$11,Kat_wiek!$G$11,(IF(F16&lt;=Kat_wiek!$E$10,Kat_wiek!$G$10,(IF(F16&lt;=Kat_wiek!$E$9,Kat_wiek!$G$9,(IF(F16&lt;=Kat_wiek!$E$8,Kat_wiek!$G$8,(IF(F16&lt;=Kat_wiek!$E$7,Kat_wiek!$G$7,(IF(F16&lt;=Kat_wiek!$E$6,Kat_wiek!$G$6,(IF(F16&lt;=Kat_wiek!$E$5,Kat_wiek!$G$5,Kat_wiek!$G$4)))))))))))))),"")</f>
      </c>
      <c r="L16" s="68"/>
      <c r="M16" s="23"/>
    </row>
    <row r="17" spans="1:13" ht="18">
      <c r="A17" s="68">
        <v>82</v>
      </c>
      <c r="B17" s="68">
        <v>90</v>
      </c>
      <c r="C17" s="23" t="s">
        <v>128</v>
      </c>
      <c r="D17" s="23" t="s">
        <v>209</v>
      </c>
      <c r="E17" s="23" t="s">
        <v>218</v>
      </c>
      <c r="F17" s="22">
        <v>1986</v>
      </c>
      <c r="G17" s="68" t="s">
        <v>36</v>
      </c>
      <c r="H17" s="68"/>
      <c r="I17" s="69" t="str">
        <f t="shared" si="0"/>
        <v>M</v>
      </c>
      <c r="J17" s="69" t="str">
        <f>IF(G17="M",(IF(F17&lt;=Kat_wiek!$A$11,Kat_wiek!$C$11,(IF(F17&lt;=Kat_wiek!$A$10,Kat_wiek!$C$10,(IF(F17&lt;=Kat_wiek!$A$9,Kat_wiek!$C$9,(IF(F17&lt;=Kat_wiek!$A$8,Kat_wiek!$C$8,(IF(F17&lt;=Kat_wiek!$A$7,Kat_wiek!$C$7,(IF(F17&lt;=Kat_wiek!$A$6,Kat_wiek!$C$6,(IF(F17&lt;=Kat_wiek!$A$5,Kat_wiek!$C$5,Kat_wiek!$C$4)))))))))))))),"")</f>
        <v>M2</v>
      </c>
      <c r="K17" s="69">
        <f>IF(H17="K",(IF(F17&lt;=Kat_wiek!$E$11,Kat_wiek!$G$11,(IF(F17&lt;=Kat_wiek!$E$10,Kat_wiek!$G$10,(IF(F17&lt;=Kat_wiek!$E$9,Kat_wiek!$G$9,(IF(F17&lt;=Kat_wiek!$E$8,Kat_wiek!$G$8,(IF(F17&lt;=Kat_wiek!$E$7,Kat_wiek!$G$7,(IF(F17&lt;=Kat_wiek!$E$6,Kat_wiek!$G$6,(IF(F17&lt;=Kat_wiek!$E$5,Kat_wiek!$G$5,Kat_wiek!$G$4)))))))))))))),"")</f>
      </c>
      <c r="L17" s="68"/>
      <c r="M17" s="23"/>
    </row>
    <row r="18" spans="1:13" ht="18">
      <c r="A18" s="68">
        <v>85</v>
      </c>
      <c r="B18" s="68">
        <v>57</v>
      </c>
      <c r="C18" s="23" t="s">
        <v>274</v>
      </c>
      <c r="D18" s="23" t="s">
        <v>189</v>
      </c>
      <c r="E18" s="23" t="s">
        <v>218</v>
      </c>
      <c r="F18" s="22">
        <v>1994</v>
      </c>
      <c r="G18" s="68"/>
      <c r="H18" s="68" t="s">
        <v>37</v>
      </c>
      <c r="I18" s="69" t="str">
        <f t="shared" si="0"/>
        <v>K</v>
      </c>
      <c r="J18" s="69">
        <f>IF(G18="M",(IF(F18&lt;=Kat_wiek!$A$11,Kat_wiek!$C$11,(IF(F18&lt;=Kat_wiek!$A$10,Kat_wiek!$C$10,(IF(F18&lt;=Kat_wiek!$A$9,Kat_wiek!$C$9,(IF(F18&lt;=Kat_wiek!$A$8,Kat_wiek!$C$8,(IF(F18&lt;=Kat_wiek!$A$7,Kat_wiek!$C$7,(IF(F18&lt;=Kat_wiek!$A$6,Kat_wiek!$C$6,(IF(F18&lt;=Kat_wiek!$A$5,Kat_wiek!$C$5,Kat_wiek!$C$4)))))))))))))),"")</f>
      </c>
      <c r="K18" s="69" t="str">
        <f>IF(H18="K",(IF(F18&lt;=Kat_wiek!$E$11,Kat_wiek!$G$11,(IF(F18&lt;=Kat_wiek!$E$10,Kat_wiek!$G$10,(IF(F18&lt;=Kat_wiek!$E$9,Kat_wiek!$G$9,(IF(F18&lt;=Kat_wiek!$E$8,Kat_wiek!$G$8,(IF(F18&lt;=Kat_wiek!$E$7,Kat_wiek!$G$7,(IF(F18&lt;=Kat_wiek!$E$6,Kat_wiek!$G$6,(IF(F18&lt;=Kat_wiek!$E$5,Kat_wiek!$G$5,Kat_wiek!$G$4)))))))))))))),"")</f>
        <v>K1</v>
      </c>
      <c r="L18" s="68"/>
      <c r="M18" s="23"/>
    </row>
    <row r="19" spans="1:13" ht="18">
      <c r="A19" s="68">
        <v>94</v>
      </c>
      <c r="B19" s="68">
        <v>9</v>
      </c>
      <c r="C19" s="23" t="s">
        <v>92</v>
      </c>
      <c r="D19" s="23" t="s">
        <v>184</v>
      </c>
      <c r="E19" s="23" t="s">
        <v>219</v>
      </c>
      <c r="F19" s="22">
        <v>1971</v>
      </c>
      <c r="G19" s="68" t="s">
        <v>36</v>
      </c>
      <c r="H19" s="68"/>
      <c r="I19" s="69" t="str">
        <f t="shared" si="0"/>
        <v>M</v>
      </c>
      <c r="J19" s="69" t="str">
        <f>IF(G19="M",(IF(F19&lt;=Kat_wiek!$A$11,Kat_wiek!$C$11,(IF(F19&lt;=Kat_wiek!$A$10,Kat_wiek!$C$10,(IF(F19&lt;=Kat_wiek!$A$9,Kat_wiek!$C$9,(IF(F19&lt;=Kat_wiek!$A$8,Kat_wiek!$C$8,(IF(F19&lt;=Kat_wiek!$A$7,Kat_wiek!$C$7,(IF(F19&lt;=Kat_wiek!$A$6,Kat_wiek!$C$6,(IF(F19&lt;=Kat_wiek!$A$5,Kat_wiek!$C$5,Kat_wiek!$C$4)))))))))))))),"")</f>
        <v>M4</v>
      </c>
      <c r="K19" s="69">
        <f>IF(H19="K",(IF(F19&lt;=Kat_wiek!$E$11,Kat_wiek!$G$11,(IF(F19&lt;=Kat_wiek!$E$10,Kat_wiek!$G$10,(IF(F19&lt;=Kat_wiek!$E$9,Kat_wiek!$G$9,(IF(F19&lt;=Kat_wiek!$E$8,Kat_wiek!$G$8,(IF(F19&lt;=Kat_wiek!$E$7,Kat_wiek!$G$7,(IF(F19&lt;=Kat_wiek!$E$6,Kat_wiek!$G$6,(IF(F19&lt;=Kat_wiek!$E$5,Kat_wiek!$G$5,Kat_wiek!$G$4)))))))))))))),"")</f>
      </c>
      <c r="L19" s="68"/>
      <c r="M19" s="23"/>
    </row>
    <row r="20" spans="1:13" ht="18">
      <c r="A20" s="68">
        <v>103</v>
      </c>
      <c r="B20" s="68">
        <v>10</v>
      </c>
      <c r="C20" s="23" t="s">
        <v>64</v>
      </c>
      <c r="D20" s="23" t="s">
        <v>163</v>
      </c>
      <c r="E20" s="23" t="s">
        <v>218</v>
      </c>
      <c r="F20" s="22">
        <v>1974</v>
      </c>
      <c r="G20" s="68" t="s">
        <v>36</v>
      </c>
      <c r="H20" s="68"/>
      <c r="I20" s="69" t="str">
        <f t="shared" si="0"/>
        <v>M</v>
      </c>
      <c r="J20" s="69" t="str">
        <f>IF(G20="M",(IF(F20&lt;=Kat_wiek!$A$11,Kat_wiek!$C$11,(IF(F20&lt;=Kat_wiek!$A$10,Kat_wiek!$C$10,(IF(F20&lt;=Kat_wiek!$A$9,Kat_wiek!$C$9,(IF(F20&lt;=Kat_wiek!$A$8,Kat_wiek!$C$8,(IF(F20&lt;=Kat_wiek!$A$7,Kat_wiek!$C$7,(IF(F20&lt;=Kat_wiek!$A$6,Kat_wiek!$C$6,(IF(F20&lt;=Kat_wiek!$A$5,Kat_wiek!$C$5,Kat_wiek!$C$4)))))))))))))),"")</f>
        <v>M4</v>
      </c>
      <c r="K20" s="69">
        <f>IF(H20="K",(IF(F20&lt;=Kat_wiek!$E$11,Kat_wiek!$G$11,(IF(F20&lt;=Kat_wiek!$E$10,Kat_wiek!$G$10,(IF(F20&lt;=Kat_wiek!$E$9,Kat_wiek!$G$9,(IF(F20&lt;=Kat_wiek!$E$8,Kat_wiek!$G$8,(IF(F20&lt;=Kat_wiek!$E$7,Kat_wiek!$G$7,(IF(F20&lt;=Kat_wiek!$E$6,Kat_wiek!$G$6,(IF(F20&lt;=Kat_wiek!$E$5,Kat_wiek!$G$5,Kat_wiek!$G$4)))))))))))))),"")</f>
      </c>
      <c r="L20" s="68"/>
      <c r="M20" s="23"/>
    </row>
    <row r="21" spans="1:13" ht="18">
      <c r="A21" s="68">
        <v>111</v>
      </c>
      <c r="B21" s="68">
        <v>51</v>
      </c>
      <c r="C21" s="23" t="s">
        <v>135</v>
      </c>
      <c r="D21" s="23" t="s">
        <v>270</v>
      </c>
      <c r="E21" s="23" t="s">
        <v>218</v>
      </c>
      <c r="F21" s="22">
        <v>1979</v>
      </c>
      <c r="G21" s="68"/>
      <c r="H21" s="68" t="s">
        <v>37</v>
      </c>
      <c r="I21" s="69" t="str">
        <f t="shared" si="0"/>
        <v>K</v>
      </c>
      <c r="J21" s="69">
        <f>IF(G21="M",(IF(F21&lt;=Kat_wiek!$A$11,Kat_wiek!$C$11,(IF(F21&lt;=Kat_wiek!$A$10,Kat_wiek!$C$10,(IF(F21&lt;=Kat_wiek!$A$9,Kat_wiek!$C$9,(IF(F21&lt;=Kat_wiek!$A$8,Kat_wiek!$C$8,(IF(F21&lt;=Kat_wiek!$A$7,Kat_wiek!$C$7,(IF(F21&lt;=Kat_wiek!$A$6,Kat_wiek!$C$6,(IF(F21&lt;=Kat_wiek!$A$5,Kat_wiek!$C$5,Kat_wiek!$C$4)))))))))))))),"")</f>
      </c>
      <c r="K21" s="69" t="str">
        <f>IF(H21="K",(IF(F21&lt;=Kat_wiek!$E$11,Kat_wiek!$G$11,(IF(F21&lt;=Kat_wiek!$E$10,Kat_wiek!$G$10,(IF(F21&lt;=Kat_wiek!$E$9,Kat_wiek!$G$9,(IF(F21&lt;=Kat_wiek!$E$8,Kat_wiek!$G$8,(IF(F21&lt;=Kat_wiek!$E$7,Kat_wiek!$G$7,(IF(F21&lt;=Kat_wiek!$E$6,Kat_wiek!$G$6,(IF(F21&lt;=Kat_wiek!$E$5,Kat_wiek!$G$5,Kat_wiek!$G$4)))))))))))))),"")</f>
        <v>K2</v>
      </c>
      <c r="L21" s="68"/>
      <c r="M21" s="23"/>
    </row>
    <row r="22" spans="1:13" ht="18">
      <c r="A22" s="68">
        <v>113</v>
      </c>
      <c r="B22" s="68">
        <v>46</v>
      </c>
      <c r="C22" s="23" t="s">
        <v>108</v>
      </c>
      <c r="D22" s="23" t="s">
        <v>199</v>
      </c>
      <c r="E22" s="23" t="s">
        <v>238</v>
      </c>
      <c r="F22" s="22">
        <v>1988</v>
      </c>
      <c r="G22" s="68" t="s">
        <v>36</v>
      </c>
      <c r="H22" s="68"/>
      <c r="I22" s="69" t="str">
        <f t="shared" si="0"/>
        <v>M</v>
      </c>
      <c r="J22" s="69" t="str">
        <f>IF(G22="M",(IF(F22&lt;=Kat_wiek!$A$11,Kat_wiek!$C$11,(IF(F22&lt;=Kat_wiek!$A$10,Kat_wiek!$C$10,(IF(F22&lt;=Kat_wiek!$A$9,Kat_wiek!$C$9,(IF(F22&lt;=Kat_wiek!$A$8,Kat_wiek!$C$8,(IF(F22&lt;=Kat_wiek!$A$7,Kat_wiek!$C$7,(IF(F22&lt;=Kat_wiek!$A$6,Kat_wiek!$C$6,(IF(F22&lt;=Kat_wiek!$A$5,Kat_wiek!$C$5,Kat_wiek!$C$4)))))))))))))),"")</f>
        <v>M2</v>
      </c>
      <c r="K22" s="69">
        <f>IF(H22="K",(IF(F22&lt;=Kat_wiek!$E$11,Kat_wiek!$G$11,(IF(F22&lt;=Kat_wiek!$E$10,Kat_wiek!$G$10,(IF(F22&lt;=Kat_wiek!$E$9,Kat_wiek!$G$9,(IF(F22&lt;=Kat_wiek!$E$8,Kat_wiek!$G$8,(IF(F22&lt;=Kat_wiek!$E$7,Kat_wiek!$G$7,(IF(F22&lt;=Kat_wiek!$E$6,Kat_wiek!$G$6,(IF(F22&lt;=Kat_wiek!$E$5,Kat_wiek!$G$5,Kat_wiek!$G$4)))))))))))))),"")</f>
      </c>
      <c r="L22" s="68"/>
      <c r="M22" s="23"/>
    </row>
    <row r="23" spans="1:13" ht="18">
      <c r="A23" s="68">
        <v>117</v>
      </c>
      <c r="B23" s="68">
        <v>35</v>
      </c>
      <c r="C23" s="23" t="s">
        <v>258</v>
      </c>
      <c r="D23" s="23" t="s">
        <v>171</v>
      </c>
      <c r="E23" s="23" t="s">
        <v>218</v>
      </c>
      <c r="F23" s="22">
        <v>1995</v>
      </c>
      <c r="G23" s="68" t="s">
        <v>36</v>
      </c>
      <c r="H23" s="68"/>
      <c r="I23" s="69" t="str">
        <f t="shared" si="0"/>
        <v>M</v>
      </c>
      <c r="J23" s="69" t="str">
        <f>IF(G23="M",(IF(F23&lt;=Kat_wiek!$A$11,Kat_wiek!$C$11,(IF(F23&lt;=Kat_wiek!$A$10,Kat_wiek!$C$10,(IF(F23&lt;=Kat_wiek!$A$9,Kat_wiek!$C$9,(IF(F23&lt;=Kat_wiek!$A$8,Kat_wiek!$C$8,(IF(F23&lt;=Kat_wiek!$A$7,Kat_wiek!$C$7,(IF(F23&lt;=Kat_wiek!$A$6,Kat_wiek!$C$6,(IF(F23&lt;=Kat_wiek!$A$5,Kat_wiek!$C$5,Kat_wiek!$C$4)))))))))))))),"")</f>
        <v>M1</v>
      </c>
      <c r="K23" s="69">
        <f>IF(H23="K",(IF(F23&lt;=Kat_wiek!$E$11,Kat_wiek!$G$11,(IF(F23&lt;=Kat_wiek!$E$10,Kat_wiek!$G$10,(IF(F23&lt;=Kat_wiek!$E$9,Kat_wiek!$G$9,(IF(F23&lt;=Kat_wiek!$E$8,Kat_wiek!$G$8,(IF(F23&lt;=Kat_wiek!$E$7,Kat_wiek!$G$7,(IF(F23&lt;=Kat_wiek!$E$6,Kat_wiek!$G$6,(IF(F23&lt;=Kat_wiek!$E$5,Kat_wiek!$G$5,Kat_wiek!$G$4)))))))))))))),"")</f>
      </c>
      <c r="L23" s="68"/>
      <c r="M23" s="23"/>
    </row>
    <row r="24" spans="1:13" ht="18">
      <c r="A24" s="68">
        <v>118</v>
      </c>
      <c r="B24" s="68">
        <v>74</v>
      </c>
      <c r="C24" s="23" t="s">
        <v>86</v>
      </c>
      <c r="D24" s="23" t="s">
        <v>172</v>
      </c>
      <c r="E24" s="23" t="s">
        <v>218</v>
      </c>
      <c r="F24" s="22">
        <v>1981</v>
      </c>
      <c r="G24" s="68" t="s">
        <v>36</v>
      </c>
      <c r="H24" s="68"/>
      <c r="I24" s="69" t="str">
        <f t="shared" si="0"/>
        <v>M</v>
      </c>
      <c r="J24" s="69" t="str">
        <f>IF(G24="M",(IF(F24&lt;=Kat_wiek!$A$11,Kat_wiek!$C$11,(IF(F24&lt;=Kat_wiek!$A$10,Kat_wiek!$C$10,(IF(F24&lt;=Kat_wiek!$A$9,Kat_wiek!$C$9,(IF(F24&lt;=Kat_wiek!$A$8,Kat_wiek!$C$8,(IF(F24&lt;=Kat_wiek!$A$7,Kat_wiek!$C$7,(IF(F24&lt;=Kat_wiek!$A$6,Kat_wiek!$C$6,(IF(F24&lt;=Kat_wiek!$A$5,Kat_wiek!$C$5,Kat_wiek!$C$4)))))))))))))),"")</f>
        <v>M3</v>
      </c>
      <c r="K24" s="69">
        <f>IF(H24="K",(IF(F24&lt;=Kat_wiek!$E$11,Kat_wiek!$G$11,(IF(F24&lt;=Kat_wiek!$E$10,Kat_wiek!$G$10,(IF(F24&lt;=Kat_wiek!$E$9,Kat_wiek!$G$9,(IF(F24&lt;=Kat_wiek!$E$8,Kat_wiek!$G$8,(IF(F24&lt;=Kat_wiek!$E$7,Kat_wiek!$G$7,(IF(F24&lt;=Kat_wiek!$E$6,Kat_wiek!$G$6,(IF(F24&lt;=Kat_wiek!$E$5,Kat_wiek!$G$5,Kat_wiek!$G$4)))))))))))))),"")</f>
      </c>
      <c r="L24" s="68"/>
      <c r="M24" s="23"/>
    </row>
    <row r="25" spans="1:13" ht="18">
      <c r="A25" s="68">
        <v>124</v>
      </c>
      <c r="B25" s="68">
        <v>80</v>
      </c>
      <c r="C25" s="23" t="s">
        <v>84</v>
      </c>
      <c r="D25" s="23" t="s">
        <v>162</v>
      </c>
      <c r="E25" s="23" t="s">
        <v>218</v>
      </c>
      <c r="F25" s="22">
        <v>1989</v>
      </c>
      <c r="G25" s="68" t="s">
        <v>36</v>
      </c>
      <c r="H25" s="68"/>
      <c r="I25" s="69" t="str">
        <f t="shared" si="0"/>
        <v>M</v>
      </c>
      <c r="J25" s="69" t="str">
        <f>IF(G25="M",(IF(F25&lt;=Kat_wiek!$A$11,Kat_wiek!$C$11,(IF(F25&lt;=Kat_wiek!$A$10,Kat_wiek!$C$10,(IF(F25&lt;=Kat_wiek!$A$9,Kat_wiek!$C$9,(IF(F25&lt;=Kat_wiek!$A$8,Kat_wiek!$C$8,(IF(F25&lt;=Kat_wiek!$A$7,Kat_wiek!$C$7,(IF(F25&lt;=Kat_wiek!$A$6,Kat_wiek!$C$6,(IF(F25&lt;=Kat_wiek!$A$5,Kat_wiek!$C$5,Kat_wiek!$C$4)))))))))))))),"")</f>
        <v>M2</v>
      </c>
      <c r="K25" s="69">
        <f>IF(H25="K",(IF(F25&lt;=Kat_wiek!$E$11,Kat_wiek!$G$11,(IF(F25&lt;=Kat_wiek!$E$10,Kat_wiek!$G$10,(IF(F25&lt;=Kat_wiek!$E$9,Kat_wiek!$G$9,(IF(F25&lt;=Kat_wiek!$E$8,Kat_wiek!$G$8,(IF(F25&lt;=Kat_wiek!$E$7,Kat_wiek!$G$7,(IF(F25&lt;=Kat_wiek!$E$6,Kat_wiek!$G$6,(IF(F25&lt;=Kat_wiek!$E$5,Kat_wiek!$G$5,Kat_wiek!$G$4)))))))))))))),"")</f>
      </c>
      <c r="L25" s="68"/>
      <c r="M25" s="23"/>
    </row>
    <row r="26" spans="1:13" ht="18">
      <c r="A26" s="68">
        <v>132</v>
      </c>
      <c r="B26" s="68">
        <v>6</v>
      </c>
      <c r="C26" s="23" t="s">
        <v>96</v>
      </c>
      <c r="D26" s="23" t="s">
        <v>186</v>
      </c>
      <c r="E26" s="23" t="s">
        <v>219</v>
      </c>
      <c r="F26" s="22">
        <v>1981</v>
      </c>
      <c r="G26" s="68"/>
      <c r="H26" s="68" t="s">
        <v>37</v>
      </c>
      <c r="I26" s="69" t="str">
        <f t="shared" si="0"/>
        <v>K</v>
      </c>
      <c r="J26" s="69">
        <f>IF(G26="M",(IF(F26&lt;=Kat_wiek!$A$11,Kat_wiek!$C$11,(IF(F26&lt;=Kat_wiek!$A$10,Kat_wiek!$C$10,(IF(F26&lt;=Kat_wiek!$A$9,Kat_wiek!$C$9,(IF(F26&lt;=Kat_wiek!$A$8,Kat_wiek!$C$8,(IF(F26&lt;=Kat_wiek!$A$7,Kat_wiek!$C$7,(IF(F26&lt;=Kat_wiek!$A$6,Kat_wiek!$C$6,(IF(F26&lt;=Kat_wiek!$A$5,Kat_wiek!$C$5,Kat_wiek!$C$4)))))))))))))),"")</f>
      </c>
      <c r="K26" s="69" t="str">
        <f>IF(H26="K",(IF(F26&lt;=Kat_wiek!$E$11,Kat_wiek!$G$11,(IF(F26&lt;=Kat_wiek!$E$10,Kat_wiek!$G$10,(IF(F26&lt;=Kat_wiek!$E$9,Kat_wiek!$G$9,(IF(F26&lt;=Kat_wiek!$E$8,Kat_wiek!$G$8,(IF(F26&lt;=Kat_wiek!$E$7,Kat_wiek!$G$7,(IF(F26&lt;=Kat_wiek!$E$6,Kat_wiek!$G$6,(IF(F26&lt;=Kat_wiek!$E$5,Kat_wiek!$G$5,Kat_wiek!$G$4)))))))))))))),"")</f>
        <v>K2</v>
      </c>
      <c r="L26" s="68"/>
      <c r="M26" s="23"/>
    </row>
    <row r="27" spans="1:13" ht="18">
      <c r="A27" s="68">
        <v>133</v>
      </c>
      <c r="B27" s="68">
        <v>107</v>
      </c>
      <c r="C27" s="23" t="s">
        <v>150</v>
      </c>
      <c r="D27" s="23" t="s">
        <v>217</v>
      </c>
      <c r="E27" s="23" t="s">
        <v>218</v>
      </c>
      <c r="F27" s="22">
        <v>1989</v>
      </c>
      <c r="G27" s="68" t="s">
        <v>36</v>
      </c>
      <c r="H27" s="68"/>
      <c r="I27" s="69" t="str">
        <f t="shared" si="0"/>
        <v>M</v>
      </c>
      <c r="J27" s="69" t="str">
        <f>IF(G27="M",(IF(F27&lt;=Kat_wiek!$A$11,Kat_wiek!$C$11,(IF(F27&lt;=Kat_wiek!$A$10,Kat_wiek!$C$10,(IF(F27&lt;=Kat_wiek!$A$9,Kat_wiek!$C$9,(IF(F27&lt;=Kat_wiek!$A$8,Kat_wiek!$C$8,(IF(F27&lt;=Kat_wiek!$A$7,Kat_wiek!$C$7,(IF(F27&lt;=Kat_wiek!$A$6,Kat_wiek!$C$6,(IF(F27&lt;=Kat_wiek!$A$5,Kat_wiek!$C$5,Kat_wiek!$C$4)))))))))))))),"")</f>
        <v>M2</v>
      </c>
      <c r="K27" s="69">
        <f>IF(H27="K",(IF(F27&lt;=Kat_wiek!$E$11,Kat_wiek!$G$11,(IF(F27&lt;=Kat_wiek!$E$10,Kat_wiek!$G$10,(IF(F27&lt;=Kat_wiek!$E$9,Kat_wiek!$G$9,(IF(F27&lt;=Kat_wiek!$E$8,Kat_wiek!$G$8,(IF(F27&lt;=Kat_wiek!$E$7,Kat_wiek!$G$7,(IF(F27&lt;=Kat_wiek!$E$6,Kat_wiek!$G$6,(IF(F27&lt;=Kat_wiek!$E$5,Kat_wiek!$G$5,Kat_wiek!$G$4)))))))))))))),"")</f>
      </c>
      <c r="L27" s="68"/>
      <c r="M27" s="23"/>
    </row>
    <row r="28" spans="1:13" ht="18">
      <c r="A28" s="68">
        <v>135</v>
      </c>
      <c r="B28" s="68">
        <v>12</v>
      </c>
      <c r="C28" s="23" t="s">
        <v>263</v>
      </c>
      <c r="D28" s="23" t="s">
        <v>182</v>
      </c>
      <c r="E28" s="23" t="s">
        <v>219</v>
      </c>
      <c r="F28" s="22">
        <v>2001</v>
      </c>
      <c r="G28" s="68" t="s">
        <v>36</v>
      </c>
      <c r="H28" s="68"/>
      <c r="I28" s="69" t="str">
        <f t="shared" si="0"/>
        <v>M</v>
      </c>
      <c r="J28" s="69" t="str">
        <f>IF(G28="M",(IF(F28&lt;=Kat_wiek!$A$11,Kat_wiek!$C$11,(IF(F28&lt;=Kat_wiek!$A$10,Kat_wiek!$C$10,(IF(F28&lt;=Kat_wiek!$A$9,Kat_wiek!$C$9,(IF(F28&lt;=Kat_wiek!$A$8,Kat_wiek!$C$8,(IF(F28&lt;=Kat_wiek!$A$7,Kat_wiek!$C$7,(IF(F28&lt;=Kat_wiek!$A$6,Kat_wiek!$C$6,(IF(F28&lt;=Kat_wiek!$A$5,Kat_wiek!$C$5,Kat_wiek!$C$4)))))))))))))),"")</f>
        <v>M1</v>
      </c>
      <c r="K28" s="69">
        <f>IF(H28="K",(IF(F28&lt;=Kat_wiek!$E$11,Kat_wiek!$G$11,(IF(F28&lt;=Kat_wiek!$E$10,Kat_wiek!$G$10,(IF(F28&lt;=Kat_wiek!$E$9,Kat_wiek!$G$9,(IF(F28&lt;=Kat_wiek!$E$8,Kat_wiek!$G$8,(IF(F28&lt;=Kat_wiek!$E$7,Kat_wiek!$G$7,(IF(F28&lt;=Kat_wiek!$E$6,Kat_wiek!$G$6,(IF(F28&lt;=Kat_wiek!$E$5,Kat_wiek!$G$5,Kat_wiek!$G$4)))))))))))))),"")</f>
      </c>
      <c r="L28" s="68"/>
      <c r="M28" s="23"/>
    </row>
    <row r="29" spans="1:13" ht="18">
      <c r="A29" s="68">
        <v>140</v>
      </c>
      <c r="B29" s="68">
        <v>109</v>
      </c>
      <c r="C29" s="23" t="s">
        <v>80</v>
      </c>
      <c r="D29" s="23" t="s">
        <v>164</v>
      </c>
      <c r="E29" s="23" t="s">
        <v>226</v>
      </c>
      <c r="F29" s="22">
        <v>1983</v>
      </c>
      <c r="G29" s="68" t="s">
        <v>36</v>
      </c>
      <c r="H29" s="68"/>
      <c r="I29" s="69" t="str">
        <f t="shared" si="0"/>
        <v>M</v>
      </c>
      <c r="J29" s="69" t="str">
        <f>IF(G29="M",(IF(F29&lt;=Kat_wiek!$A$11,Kat_wiek!$C$11,(IF(F29&lt;=Kat_wiek!$A$10,Kat_wiek!$C$10,(IF(F29&lt;=Kat_wiek!$A$9,Kat_wiek!$C$9,(IF(F29&lt;=Kat_wiek!$A$8,Kat_wiek!$C$8,(IF(F29&lt;=Kat_wiek!$A$7,Kat_wiek!$C$7,(IF(F29&lt;=Kat_wiek!$A$6,Kat_wiek!$C$6,(IF(F29&lt;=Kat_wiek!$A$5,Kat_wiek!$C$5,Kat_wiek!$C$4)))))))))))))),"")</f>
        <v>M3</v>
      </c>
      <c r="K29" s="69">
        <f>IF(H29="K",(IF(F29&lt;=Kat_wiek!$E$11,Kat_wiek!$G$11,(IF(F29&lt;=Kat_wiek!$E$10,Kat_wiek!$G$10,(IF(F29&lt;=Kat_wiek!$E$9,Kat_wiek!$G$9,(IF(F29&lt;=Kat_wiek!$E$8,Kat_wiek!$G$8,(IF(F29&lt;=Kat_wiek!$E$7,Kat_wiek!$G$7,(IF(F29&lt;=Kat_wiek!$E$6,Kat_wiek!$G$6,(IF(F29&lt;=Kat_wiek!$E$5,Kat_wiek!$G$5,Kat_wiek!$G$4)))))))))))))),"")</f>
      </c>
      <c r="L29" s="68"/>
      <c r="M29" s="23"/>
    </row>
    <row r="30" spans="1:13" ht="18">
      <c r="A30" s="68">
        <v>141</v>
      </c>
      <c r="B30" s="68">
        <v>25</v>
      </c>
      <c r="C30" s="23" t="s">
        <v>255</v>
      </c>
      <c r="D30" s="23" t="s">
        <v>256</v>
      </c>
      <c r="E30" s="23" t="s">
        <v>257</v>
      </c>
      <c r="F30" s="22">
        <v>1988</v>
      </c>
      <c r="G30" s="68" t="s">
        <v>36</v>
      </c>
      <c r="H30" s="68"/>
      <c r="I30" s="69" t="str">
        <f t="shared" si="0"/>
        <v>M</v>
      </c>
      <c r="J30" s="69" t="str">
        <f>IF(G30="M",(IF(F30&lt;=Kat_wiek!$A$11,Kat_wiek!$C$11,(IF(F30&lt;=Kat_wiek!$A$10,Kat_wiek!$C$10,(IF(F30&lt;=Kat_wiek!$A$9,Kat_wiek!$C$9,(IF(F30&lt;=Kat_wiek!$A$8,Kat_wiek!$C$8,(IF(F30&lt;=Kat_wiek!$A$7,Kat_wiek!$C$7,(IF(F30&lt;=Kat_wiek!$A$6,Kat_wiek!$C$6,(IF(F30&lt;=Kat_wiek!$A$5,Kat_wiek!$C$5,Kat_wiek!$C$4)))))))))))))),"")</f>
        <v>M2</v>
      </c>
      <c r="K30" s="69">
        <f>IF(H30="K",(IF(F30&lt;=Kat_wiek!$E$11,Kat_wiek!$G$11,(IF(F30&lt;=Kat_wiek!$E$10,Kat_wiek!$G$10,(IF(F30&lt;=Kat_wiek!$E$9,Kat_wiek!$G$9,(IF(F30&lt;=Kat_wiek!$E$8,Kat_wiek!$G$8,(IF(F30&lt;=Kat_wiek!$E$7,Kat_wiek!$G$7,(IF(F30&lt;=Kat_wiek!$E$6,Kat_wiek!$G$6,(IF(F30&lt;=Kat_wiek!$E$5,Kat_wiek!$G$5,Kat_wiek!$G$4)))))))))))))),"")</f>
      </c>
      <c r="L30" s="68"/>
      <c r="M30" s="23"/>
    </row>
    <row r="31" spans="1:13" ht="18">
      <c r="A31" s="68">
        <v>145</v>
      </c>
      <c r="B31" s="68">
        <v>34</v>
      </c>
      <c r="C31" s="23" t="s">
        <v>278</v>
      </c>
      <c r="D31" s="23" t="s">
        <v>204</v>
      </c>
      <c r="E31" s="23"/>
      <c r="F31" s="22">
        <v>1989</v>
      </c>
      <c r="G31" s="68"/>
      <c r="H31" s="68" t="s">
        <v>37</v>
      </c>
      <c r="I31" s="69" t="str">
        <f t="shared" si="0"/>
        <v>K</v>
      </c>
      <c r="J31" s="69">
        <f>IF(G31="M",(IF(F31&lt;=Kat_wiek!$A$11,Kat_wiek!$C$11,(IF(F31&lt;=Kat_wiek!$A$10,Kat_wiek!$C$10,(IF(F31&lt;=Kat_wiek!$A$9,Kat_wiek!$C$9,(IF(F31&lt;=Kat_wiek!$A$8,Kat_wiek!$C$8,(IF(F31&lt;=Kat_wiek!$A$7,Kat_wiek!$C$7,(IF(F31&lt;=Kat_wiek!$A$6,Kat_wiek!$C$6,(IF(F31&lt;=Kat_wiek!$A$5,Kat_wiek!$C$5,Kat_wiek!$C$4)))))))))))))),"")</f>
      </c>
      <c r="K31" s="69" t="str">
        <f>IF(H31="K",(IF(F31&lt;=Kat_wiek!$E$11,Kat_wiek!$G$11,(IF(F31&lt;=Kat_wiek!$E$10,Kat_wiek!$G$10,(IF(F31&lt;=Kat_wiek!$E$9,Kat_wiek!$G$9,(IF(F31&lt;=Kat_wiek!$E$8,Kat_wiek!$G$8,(IF(F31&lt;=Kat_wiek!$E$7,Kat_wiek!$G$7,(IF(F31&lt;=Kat_wiek!$E$6,Kat_wiek!$G$6,(IF(F31&lt;=Kat_wiek!$E$5,Kat_wiek!$G$5,Kat_wiek!$G$4)))))))))))))),"")</f>
        <v>K1</v>
      </c>
      <c r="L31" s="68"/>
      <c r="M31" s="23"/>
    </row>
    <row r="32" spans="1:13" ht="18">
      <c r="A32" s="68">
        <v>153</v>
      </c>
      <c r="B32" s="68">
        <v>95</v>
      </c>
      <c r="C32" s="23" t="s">
        <v>288</v>
      </c>
      <c r="D32" s="23" t="s">
        <v>213</v>
      </c>
      <c r="E32" s="23"/>
      <c r="F32" s="22">
        <v>1986</v>
      </c>
      <c r="G32" s="68" t="s">
        <v>36</v>
      </c>
      <c r="H32" s="68"/>
      <c r="I32" s="69" t="str">
        <f t="shared" si="0"/>
        <v>M</v>
      </c>
      <c r="J32" s="69" t="str">
        <f>IF(G32="M",(IF(F32&lt;=Kat_wiek!$A$11,Kat_wiek!$C$11,(IF(F32&lt;=Kat_wiek!$A$10,Kat_wiek!$C$10,(IF(F32&lt;=Kat_wiek!$A$9,Kat_wiek!$C$9,(IF(F32&lt;=Kat_wiek!$A$8,Kat_wiek!$C$8,(IF(F32&lt;=Kat_wiek!$A$7,Kat_wiek!$C$7,(IF(F32&lt;=Kat_wiek!$A$6,Kat_wiek!$C$6,(IF(F32&lt;=Kat_wiek!$A$5,Kat_wiek!$C$5,Kat_wiek!$C$4)))))))))))))),"")</f>
        <v>M2</v>
      </c>
      <c r="K32" s="69">
        <f>IF(H32="K",(IF(F32&lt;=Kat_wiek!$E$11,Kat_wiek!$G$11,(IF(F32&lt;=Kat_wiek!$E$10,Kat_wiek!$G$10,(IF(F32&lt;=Kat_wiek!$E$9,Kat_wiek!$G$9,(IF(F32&lt;=Kat_wiek!$E$8,Kat_wiek!$G$8,(IF(F32&lt;=Kat_wiek!$E$7,Kat_wiek!$G$7,(IF(F32&lt;=Kat_wiek!$E$6,Kat_wiek!$G$6,(IF(F32&lt;=Kat_wiek!$E$5,Kat_wiek!$G$5,Kat_wiek!$G$4)))))))))))))),"")</f>
      </c>
      <c r="L32" s="68"/>
      <c r="M32" s="23"/>
    </row>
    <row r="33" spans="1:13" ht="18">
      <c r="A33" s="68">
        <v>161</v>
      </c>
      <c r="B33" s="68">
        <v>32</v>
      </c>
      <c r="C33" s="23" t="s">
        <v>106</v>
      </c>
      <c r="D33" s="23" t="s">
        <v>197</v>
      </c>
      <c r="E33" s="23" t="s">
        <v>237</v>
      </c>
      <c r="F33" s="22">
        <v>1973</v>
      </c>
      <c r="G33" s="68"/>
      <c r="H33" s="68" t="s">
        <v>37</v>
      </c>
      <c r="I33" s="69" t="str">
        <f t="shared" si="0"/>
        <v>K</v>
      </c>
      <c r="J33" s="69">
        <f>IF(G33="M",(IF(F33&lt;=Kat_wiek!$A$11,Kat_wiek!$C$11,(IF(F33&lt;=Kat_wiek!$A$10,Kat_wiek!$C$10,(IF(F33&lt;=Kat_wiek!$A$9,Kat_wiek!$C$9,(IF(F33&lt;=Kat_wiek!$A$8,Kat_wiek!$C$8,(IF(F33&lt;=Kat_wiek!$A$7,Kat_wiek!$C$7,(IF(F33&lt;=Kat_wiek!$A$6,Kat_wiek!$C$6,(IF(F33&lt;=Kat_wiek!$A$5,Kat_wiek!$C$5,Kat_wiek!$C$4)))))))))))))),"")</f>
      </c>
      <c r="K33" s="69" t="str">
        <f>IF(H33="K",(IF(F33&lt;=Kat_wiek!$E$11,Kat_wiek!$G$11,(IF(F33&lt;=Kat_wiek!$E$10,Kat_wiek!$G$10,(IF(F33&lt;=Kat_wiek!$E$9,Kat_wiek!$G$9,(IF(F33&lt;=Kat_wiek!$E$8,Kat_wiek!$G$8,(IF(F33&lt;=Kat_wiek!$E$7,Kat_wiek!$G$7,(IF(F33&lt;=Kat_wiek!$E$6,Kat_wiek!$G$6,(IF(F33&lt;=Kat_wiek!$E$5,Kat_wiek!$G$5,Kat_wiek!$G$4)))))))))))))),"")</f>
        <v>K3</v>
      </c>
      <c r="L33" s="68"/>
      <c r="M33" s="23"/>
    </row>
    <row r="34" spans="1:13" ht="18">
      <c r="A34" s="68">
        <v>170</v>
      </c>
      <c r="B34" s="68">
        <v>45</v>
      </c>
      <c r="C34" s="23" t="s">
        <v>267</v>
      </c>
      <c r="D34" s="23" t="s">
        <v>177</v>
      </c>
      <c r="E34" s="23" t="s">
        <v>218</v>
      </c>
      <c r="F34" s="22">
        <v>1975</v>
      </c>
      <c r="G34" s="68" t="s">
        <v>36</v>
      </c>
      <c r="H34" s="68"/>
      <c r="I34" s="69" t="str">
        <f aca="true" t="shared" si="1" ref="I34:I65">G34&amp;H34</f>
        <v>M</v>
      </c>
      <c r="J34" s="69" t="str">
        <f>IF(G34="M",(IF(F34&lt;=Kat_wiek!$A$11,Kat_wiek!$C$11,(IF(F34&lt;=Kat_wiek!$A$10,Kat_wiek!$C$10,(IF(F34&lt;=Kat_wiek!$A$9,Kat_wiek!$C$9,(IF(F34&lt;=Kat_wiek!$A$8,Kat_wiek!$C$8,(IF(F34&lt;=Kat_wiek!$A$7,Kat_wiek!$C$7,(IF(F34&lt;=Kat_wiek!$A$6,Kat_wiek!$C$6,(IF(F34&lt;=Kat_wiek!$A$5,Kat_wiek!$C$5,Kat_wiek!$C$4)))))))))))))),"")</f>
        <v>M3</v>
      </c>
      <c r="K34" s="69">
        <f>IF(H34="K",(IF(F34&lt;=Kat_wiek!$E$11,Kat_wiek!$G$11,(IF(F34&lt;=Kat_wiek!$E$10,Kat_wiek!$G$10,(IF(F34&lt;=Kat_wiek!$E$9,Kat_wiek!$G$9,(IF(F34&lt;=Kat_wiek!$E$8,Kat_wiek!$G$8,(IF(F34&lt;=Kat_wiek!$E$7,Kat_wiek!$G$7,(IF(F34&lt;=Kat_wiek!$E$6,Kat_wiek!$G$6,(IF(F34&lt;=Kat_wiek!$E$5,Kat_wiek!$G$5,Kat_wiek!$G$4)))))))))))))),"")</f>
      </c>
      <c r="L34" s="68"/>
      <c r="M34" s="23"/>
    </row>
    <row r="35" spans="1:13" ht="18">
      <c r="A35" s="68">
        <v>194</v>
      </c>
      <c r="B35" s="68">
        <v>98</v>
      </c>
      <c r="C35" s="23" t="s">
        <v>70</v>
      </c>
      <c r="D35" s="23" t="s">
        <v>158</v>
      </c>
      <c r="E35" s="23" t="s">
        <v>219</v>
      </c>
      <c r="F35" s="22">
        <v>1982</v>
      </c>
      <c r="G35" s="68"/>
      <c r="H35" s="68" t="s">
        <v>37</v>
      </c>
      <c r="I35" s="69" t="str">
        <f t="shared" si="1"/>
        <v>K</v>
      </c>
      <c r="J35" s="69">
        <f>IF(G35="M",(IF(F35&lt;=Kat_wiek!$A$11,Kat_wiek!$C$11,(IF(F35&lt;=Kat_wiek!$A$10,Kat_wiek!$C$10,(IF(F35&lt;=Kat_wiek!$A$9,Kat_wiek!$C$9,(IF(F35&lt;=Kat_wiek!$A$8,Kat_wiek!$C$8,(IF(F35&lt;=Kat_wiek!$A$7,Kat_wiek!$C$7,(IF(F35&lt;=Kat_wiek!$A$6,Kat_wiek!$C$6,(IF(F35&lt;=Kat_wiek!$A$5,Kat_wiek!$C$5,Kat_wiek!$C$4)))))))))))))),"")</f>
      </c>
      <c r="K35" s="69" t="str">
        <f>IF(H35="K",(IF(F35&lt;=Kat_wiek!$E$11,Kat_wiek!$G$11,(IF(F35&lt;=Kat_wiek!$E$10,Kat_wiek!$G$10,(IF(F35&lt;=Kat_wiek!$E$9,Kat_wiek!$G$9,(IF(F35&lt;=Kat_wiek!$E$8,Kat_wiek!$G$8,(IF(F35&lt;=Kat_wiek!$E$7,Kat_wiek!$G$7,(IF(F35&lt;=Kat_wiek!$E$6,Kat_wiek!$G$6,(IF(F35&lt;=Kat_wiek!$E$5,Kat_wiek!$G$5,Kat_wiek!$G$4)))))))))))))),"")</f>
        <v>K2</v>
      </c>
      <c r="L35" s="68"/>
      <c r="M35" s="23"/>
    </row>
    <row r="36" spans="1:13" ht="18">
      <c r="A36" s="68">
        <v>195</v>
      </c>
      <c r="B36" s="68">
        <v>31</v>
      </c>
      <c r="C36" s="23" t="s">
        <v>57</v>
      </c>
      <c r="D36" s="23" t="s">
        <v>156</v>
      </c>
      <c r="E36" s="23" t="s">
        <v>218</v>
      </c>
      <c r="F36" s="22">
        <v>1976</v>
      </c>
      <c r="G36" s="68" t="s">
        <v>36</v>
      </c>
      <c r="H36" s="68"/>
      <c r="I36" s="69" t="str">
        <f t="shared" si="1"/>
        <v>M</v>
      </c>
      <c r="J36" s="69" t="str">
        <f>IF(G36="M",(IF(F36&lt;=Kat_wiek!$A$11,Kat_wiek!$C$11,(IF(F36&lt;=Kat_wiek!$A$10,Kat_wiek!$C$10,(IF(F36&lt;=Kat_wiek!$A$9,Kat_wiek!$C$9,(IF(F36&lt;=Kat_wiek!$A$8,Kat_wiek!$C$8,(IF(F36&lt;=Kat_wiek!$A$7,Kat_wiek!$C$7,(IF(F36&lt;=Kat_wiek!$A$6,Kat_wiek!$C$6,(IF(F36&lt;=Kat_wiek!$A$5,Kat_wiek!$C$5,Kat_wiek!$C$4)))))))))))))),"")</f>
        <v>M3</v>
      </c>
      <c r="K36" s="69">
        <f>IF(H36="K",(IF(F36&lt;=Kat_wiek!$E$11,Kat_wiek!$G$11,(IF(F36&lt;=Kat_wiek!$E$10,Kat_wiek!$G$10,(IF(F36&lt;=Kat_wiek!$E$9,Kat_wiek!$G$9,(IF(F36&lt;=Kat_wiek!$E$8,Kat_wiek!$G$8,(IF(F36&lt;=Kat_wiek!$E$7,Kat_wiek!$G$7,(IF(F36&lt;=Kat_wiek!$E$6,Kat_wiek!$G$6,(IF(F36&lt;=Kat_wiek!$E$5,Kat_wiek!$G$5,Kat_wiek!$G$4)))))))))))))),"")</f>
      </c>
      <c r="L36" s="68"/>
      <c r="M36" s="23"/>
    </row>
    <row r="37" spans="1:13" ht="18">
      <c r="A37" s="68">
        <v>197</v>
      </c>
      <c r="B37" s="68">
        <v>48</v>
      </c>
      <c r="C37" s="23" t="s">
        <v>145</v>
      </c>
      <c r="D37" s="23" t="s">
        <v>184</v>
      </c>
      <c r="E37" s="23" t="s">
        <v>249</v>
      </c>
      <c r="F37" s="22">
        <v>1984</v>
      </c>
      <c r="G37" s="68" t="s">
        <v>36</v>
      </c>
      <c r="H37" s="68"/>
      <c r="I37" s="69" t="str">
        <f t="shared" si="1"/>
        <v>M</v>
      </c>
      <c r="J37" s="69" t="str">
        <f>IF(G37="M",(IF(F37&lt;=Kat_wiek!$A$11,Kat_wiek!$C$11,(IF(F37&lt;=Kat_wiek!$A$10,Kat_wiek!$C$10,(IF(F37&lt;=Kat_wiek!$A$9,Kat_wiek!$C$9,(IF(F37&lt;=Kat_wiek!$A$8,Kat_wiek!$C$8,(IF(F37&lt;=Kat_wiek!$A$7,Kat_wiek!$C$7,(IF(F37&lt;=Kat_wiek!$A$6,Kat_wiek!$C$6,(IF(F37&lt;=Kat_wiek!$A$5,Kat_wiek!$C$5,Kat_wiek!$C$4)))))))))))))),"")</f>
        <v>M3</v>
      </c>
      <c r="K37" s="69">
        <f>IF(H37="K",(IF(F37&lt;=Kat_wiek!$E$11,Kat_wiek!$G$11,(IF(F37&lt;=Kat_wiek!$E$10,Kat_wiek!$G$10,(IF(F37&lt;=Kat_wiek!$E$9,Kat_wiek!$G$9,(IF(F37&lt;=Kat_wiek!$E$8,Kat_wiek!$G$8,(IF(F37&lt;=Kat_wiek!$E$7,Kat_wiek!$G$7,(IF(F37&lt;=Kat_wiek!$E$6,Kat_wiek!$G$6,(IF(F37&lt;=Kat_wiek!$E$5,Kat_wiek!$G$5,Kat_wiek!$G$4)))))))))))))),"")</f>
      </c>
      <c r="L37" s="68"/>
      <c r="M37" s="23"/>
    </row>
    <row r="38" spans="1:13" ht="18">
      <c r="A38" s="68">
        <v>202</v>
      </c>
      <c r="B38" s="68">
        <v>81</v>
      </c>
      <c r="C38" s="23" t="s">
        <v>149</v>
      </c>
      <c r="D38" s="23" t="s">
        <v>216</v>
      </c>
      <c r="E38" s="23" t="s">
        <v>218</v>
      </c>
      <c r="F38" s="22">
        <v>1972</v>
      </c>
      <c r="G38" s="68" t="s">
        <v>36</v>
      </c>
      <c r="H38" s="68"/>
      <c r="I38" s="69" t="str">
        <f t="shared" si="1"/>
        <v>M</v>
      </c>
      <c r="J38" s="69" t="str">
        <f>IF(G38="M",(IF(F38&lt;=Kat_wiek!$A$11,Kat_wiek!$C$11,(IF(F38&lt;=Kat_wiek!$A$10,Kat_wiek!$C$10,(IF(F38&lt;=Kat_wiek!$A$9,Kat_wiek!$C$9,(IF(F38&lt;=Kat_wiek!$A$8,Kat_wiek!$C$8,(IF(F38&lt;=Kat_wiek!$A$7,Kat_wiek!$C$7,(IF(F38&lt;=Kat_wiek!$A$6,Kat_wiek!$C$6,(IF(F38&lt;=Kat_wiek!$A$5,Kat_wiek!$C$5,Kat_wiek!$C$4)))))))))))))),"")</f>
        <v>M4</v>
      </c>
      <c r="K38" s="69">
        <f>IF(H38="K",(IF(F38&lt;=Kat_wiek!$E$11,Kat_wiek!$G$11,(IF(F38&lt;=Kat_wiek!$E$10,Kat_wiek!$G$10,(IF(F38&lt;=Kat_wiek!$E$9,Kat_wiek!$G$9,(IF(F38&lt;=Kat_wiek!$E$8,Kat_wiek!$G$8,(IF(F38&lt;=Kat_wiek!$E$7,Kat_wiek!$G$7,(IF(F38&lt;=Kat_wiek!$E$6,Kat_wiek!$G$6,(IF(F38&lt;=Kat_wiek!$E$5,Kat_wiek!$G$5,Kat_wiek!$G$4)))))))))))))),"")</f>
      </c>
      <c r="L38" s="68"/>
      <c r="M38" s="23"/>
    </row>
    <row r="39" spans="1:13" ht="18">
      <c r="A39" s="68">
        <v>203</v>
      </c>
      <c r="B39" s="68">
        <v>101</v>
      </c>
      <c r="C39" s="23" t="s">
        <v>289</v>
      </c>
      <c r="D39" s="23" t="s">
        <v>211</v>
      </c>
      <c r="E39" s="23" t="s">
        <v>233</v>
      </c>
      <c r="F39" s="22">
        <v>1947</v>
      </c>
      <c r="G39" s="68" t="s">
        <v>36</v>
      </c>
      <c r="H39" s="68"/>
      <c r="I39" s="69" t="str">
        <f t="shared" si="1"/>
        <v>M</v>
      </c>
      <c r="J39" s="69" t="str">
        <f>IF(G39="M",(IF(F39&lt;=Kat_wiek!$A$11,Kat_wiek!$C$11,(IF(F39&lt;=Kat_wiek!$A$10,Kat_wiek!$C$10,(IF(F39&lt;=Kat_wiek!$A$9,Kat_wiek!$C$9,(IF(F39&lt;=Kat_wiek!$A$8,Kat_wiek!$C$8,(IF(F39&lt;=Kat_wiek!$A$7,Kat_wiek!$C$7,(IF(F39&lt;=Kat_wiek!$A$6,Kat_wiek!$C$6,(IF(F39&lt;=Kat_wiek!$A$5,Kat_wiek!$C$5,Kat_wiek!$C$4)))))))))))))),"")</f>
        <v>M6</v>
      </c>
      <c r="K39" s="69">
        <f>IF(H39="K",(IF(F39&lt;=Kat_wiek!$E$11,Kat_wiek!$G$11,(IF(F39&lt;=Kat_wiek!$E$10,Kat_wiek!$G$10,(IF(F39&lt;=Kat_wiek!$E$9,Kat_wiek!$G$9,(IF(F39&lt;=Kat_wiek!$E$8,Kat_wiek!$G$8,(IF(F39&lt;=Kat_wiek!$E$7,Kat_wiek!$G$7,(IF(F39&lt;=Kat_wiek!$E$6,Kat_wiek!$G$6,(IF(F39&lt;=Kat_wiek!$E$5,Kat_wiek!$G$5,Kat_wiek!$G$4)))))))))))))),"")</f>
      </c>
      <c r="L39" s="68"/>
      <c r="M39" s="23"/>
    </row>
    <row r="40" spans="1:13" ht="18">
      <c r="A40" s="68">
        <v>213</v>
      </c>
      <c r="B40" s="68">
        <v>103</v>
      </c>
      <c r="C40" s="23" t="s">
        <v>76</v>
      </c>
      <c r="D40" s="23" t="s">
        <v>164</v>
      </c>
      <c r="E40" s="23" t="s">
        <v>218</v>
      </c>
      <c r="F40" s="22">
        <v>1987</v>
      </c>
      <c r="G40" s="68" t="s">
        <v>36</v>
      </c>
      <c r="H40" s="68"/>
      <c r="I40" s="69" t="str">
        <f t="shared" si="1"/>
        <v>M</v>
      </c>
      <c r="J40" s="69" t="str">
        <f>IF(G40="M",(IF(F40&lt;=Kat_wiek!$A$11,Kat_wiek!$C$11,(IF(F40&lt;=Kat_wiek!$A$10,Kat_wiek!$C$10,(IF(F40&lt;=Kat_wiek!$A$9,Kat_wiek!$C$9,(IF(F40&lt;=Kat_wiek!$A$8,Kat_wiek!$C$8,(IF(F40&lt;=Kat_wiek!$A$7,Kat_wiek!$C$7,(IF(F40&lt;=Kat_wiek!$A$6,Kat_wiek!$C$6,(IF(F40&lt;=Kat_wiek!$A$5,Kat_wiek!$C$5,Kat_wiek!$C$4)))))))))))))),"")</f>
        <v>M2</v>
      </c>
      <c r="K40" s="69">
        <f>IF(H40="K",(IF(F40&lt;=Kat_wiek!$E$11,Kat_wiek!$G$11,(IF(F40&lt;=Kat_wiek!$E$10,Kat_wiek!$G$10,(IF(F40&lt;=Kat_wiek!$E$9,Kat_wiek!$G$9,(IF(F40&lt;=Kat_wiek!$E$8,Kat_wiek!$G$8,(IF(F40&lt;=Kat_wiek!$E$7,Kat_wiek!$G$7,(IF(F40&lt;=Kat_wiek!$E$6,Kat_wiek!$G$6,(IF(F40&lt;=Kat_wiek!$E$5,Kat_wiek!$G$5,Kat_wiek!$G$4)))))))))))))),"")</f>
      </c>
      <c r="L40" s="68"/>
      <c r="M40" s="23"/>
    </row>
    <row r="41" spans="1:13" ht="18">
      <c r="A41" s="68">
        <v>237</v>
      </c>
      <c r="B41" s="68">
        <v>68</v>
      </c>
      <c r="C41" s="23" t="s">
        <v>91</v>
      </c>
      <c r="D41" s="23" t="s">
        <v>152</v>
      </c>
      <c r="E41" s="23" t="s">
        <v>232</v>
      </c>
      <c r="F41" s="22">
        <v>1978</v>
      </c>
      <c r="G41" s="68" t="s">
        <v>36</v>
      </c>
      <c r="H41" s="68"/>
      <c r="I41" s="69" t="str">
        <f t="shared" si="1"/>
        <v>M</v>
      </c>
      <c r="J41" s="69" t="str">
        <f>IF(G41="M",(IF(F41&lt;=Kat_wiek!$A$11,Kat_wiek!$C$11,(IF(F41&lt;=Kat_wiek!$A$10,Kat_wiek!$C$10,(IF(F41&lt;=Kat_wiek!$A$9,Kat_wiek!$C$9,(IF(F41&lt;=Kat_wiek!$A$8,Kat_wiek!$C$8,(IF(F41&lt;=Kat_wiek!$A$7,Kat_wiek!$C$7,(IF(F41&lt;=Kat_wiek!$A$6,Kat_wiek!$C$6,(IF(F41&lt;=Kat_wiek!$A$5,Kat_wiek!$C$5,Kat_wiek!$C$4)))))))))))))),"")</f>
        <v>M3</v>
      </c>
      <c r="K41" s="69">
        <f>IF(H41="K",(IF(F41&lt;=Kat_wiek!$E$11,Kat_wiek!$G$11,(IF(F41&lt;=Kat_wiek!$E$10,Kat_wiek!$G$10,(IF(F41&lt;=Kat_wiek!$E$9,Kat_wiek!$G$9,(IF(F41&lt;=Kat_wiek!$E$8,Kat_wiek!$G$8,(IF(F41&lt;=Kat_wiek!$E$7,Kat_wiek!$G$7,(IF(F41&lt;=Kat_wiek!$E$6,Kat_wiek!$G$6,(IF(F41&lt;=Kat_wiek!$E$5,Kat_wiek!$G$5,Kat_wiek!$G$4)))))))))))))),"")</f>
      </c>
      <c r="L41" s="68"/>
      <c r="M41" s="23"/>
    </row>
    <row r="42" spans="1:13" ht="18">
      <c r="A42" s="68">
        <v>238</v>
      </c>
      <c r="B42" s="68">
        <v>21</v>
      </c>
      <c r="C42" s="23" t="s">
        <v>59</v>
      </c>
      <c r="D42" s="23" t="s">
        <v>178</v>
      </c>
      <c r="E42" s="23" t="s">
        <v>218</v>
      </c>
      <c r="F42" s="22">
        <v>1979</v>
      </c>
      <c r="G42" s="68" t="s">
        <v>36</v>
      </c>
      <c r="H42" s="68"/>
      <c r="I42" s="69" t="str">
        <f t="shared" si="1"/>
        <v>M</v>
      </c>
      <c r="J42" s="69" t="str">
        <f>IF(G42="M",(IF(F42&lt;=Kat_wiek!$A$11,Kat_wiek!$C$11,(IF(F42&lt;=Kat_wiek!$A$10,Kat_wiek!$C$10,(IF(F42&lt;=Kat_wiek!$A$9,Kat_wiek!$C$9,(IF(F42&lt;=Kat_wiek!$A$8,Kat_wiek!$C$8,(IF(F42&lt;=Kat_wiek!$A$7,Kat_wiek!$C$7,(IF(F42&lt;=Kat_wiek!$A$6,Kat_wiek!$C$6,(IF(F42&lt;=Kat_wiek!$A$5,Kat_wiek!$C$5,Kat_wiek!$C$4)))))))))))))),"")</f>
        <v>M3</v>
      </c>
      <c r="K42" s="69">
        <f>IF(H42="K",(IF(F42&lt;=Kat_wiek!$E$11,Kat_wiek!$G$11,(IF(F42&lt;=Kat_wiek!$E$10,Kat_wiek!$G$10,(IF(F42&lt;=Kat_wiek!$E$9,Kat_wiek!$G$9,(IF(F42&lt;=Kat_wiek!$E$8,Kat_wiek!$G$8,(IF(F42&lt;=Kat_wiek!$E$7,Kat_wiek!$G$7,(IF(F42&lt;=Kat_wiek!$E$6,Kat_wiek!$G$6,(IF(F42&lt;=Kat_wiek!$E$5,Kat_wiek!$G$5,Kat_wiek!$G$4)))))))))))))),"")</f>
      </c>
      <c r="L42" s="68"/>
      <c r="M42" s="23"/>
    </row>
    <row r="43" spans="1:13" ht="18">
      <c r="A43" s="68">
        <v>240</v>
      </c>
      <c r="B43" s="68">
        <v>16</v>
      </c>
      <c r="C43" s="23" t="s">
        <v>79</v>
      </c>
      <c r="D43" s="23" t="s">
        <v>152</v>
      </c>
      <c r="E43" s="23" t="s">
        <v>218</v>
      </c>
      <c r="F43" s="22">
        <v>1971</v>
      </c>
      <c r="G43" s="68" t="s">
        <v>36</v>
      </c>
      <c r="H43" s="68"/>
      <c r="I43" s="69" t="str">
        <f t="shared" si="1"/>
        <v>M</v>
      </c>
      <c r="J43" s="69" t="str">
        <f>IF(G43="M",(IF(F43&lt;=Kat_wiek!$A$11,Kat_wiek!$C$11,(IF(F43&lt;=Kat_wiek!$A$10,Kat_wiek!$C$10,(IF(F43&lt;=Kat_wiek!$A$9,Kat_wiek!$C$9,(IF(F43&lt;=Kat_wiek!$A$8,Kat_wiek!$C$8,(IF(F43&lt;=Kat_wiek!$A$7,Kat_wiek!$C$7,(IF(F43&lt;=Kat_wiek!$A$6,Kat_wiek!$C$6,(IF(F43&lt;=Kat_wiek!$A$5,Kat_wiek!$C$5,Kat_wiek!$C$4)))))))))))))),"")</f>
        <v>M4</v>
      </c>
      <c r="K43" s="69">
        <f>IF(H43="K",(IF(F43&lt;=Kat_wiek!$E$11,Kat_wiek!$G$11,(IF(F43&lt;=Kat_wiek!$E$10,Kat_wiek!$G$10,(IF(F43&lt;=Kat_wiek!$E$9,Kat_wiek!$G$9,(IF(F43&lt;=Kat_wiek!$E$8,Kat_wiek!$G$8,(IF(F43&lt;=Kat_wiek!$E$7,Kat_wiek!$G$7,(IF(F43&lt;=Kat_wiek!$E$6,Kat_wiek!$G$6,(IF(F43&lt;=Kat_wiek!$E$5,Kat_wiek!$G$5,Kat_wiek!$G$4)))))))))))))),"")</f>
      </c>
      <c r="L43" s="68"/>
      <c r="M43" s="23"/>
    </row>
    <row r="44" spans="1:13" ht="18">
      <c r="A44" s="68">
        <v>249</v>
      </c>
      <c r="B44" s="68">
        <v>112</v>
      </c>
      <c r="C44" s="23" t="s">
        <v>292</v>
      </c>
      <c r="D44" s="23" t="s">
        <v>293</v>
      </c>
      <c r="E44" s="23" t="s">
        <v>218</v>
      </c>
      <c r="F44" s="22">
        <v>1997</v>
      </c>
      <c r="G44" s="68" t="s">
        <v>36</v>
      </c>
      <c r="H44" s="68"/>
      <c r="I44" s="69" t="str">
        <f t="shared" si="1"/>
        <v>M</v>
      </c>
      <c r="J44" s="69" t="str">
        <f>IF(G44="M",(IF(F44&lt;=Kat_wiek!$A$11,Kat_wiek!$C$11,(IF(F44&lt;=Kat_wiek!$A$10,Kat_wiek!$C$10,(IF(F44&lt;=Kat_wiek!$A$9,Kat_wiek!$C$9,(IF(F44&lt;=Kat_wiek!$A$8,Kat_wiek!$C$8,(IF(F44&lt;=Kat_wiek!$A$7,Kat_wiek!$C$7,(IF(F44&lt;=Kat_wiek!$A$6,Kat_wiek!$C$6,(IF(F44&lt;=Kat_wiek!$A$5,Kat_wiek!$C$5,Kat_wiek!$C$4)))))))))))))),"")</f>
        <v>M1</v>
      </c>
      <c r="K44" s="69">
        <f>IF(H44="K",(IF(F44&lt;=Kat_wiek!$E$11,Kat_wiek!$G$11,(IF(F44&lt;=Kat_wiek!$E$10,Kat_wiek!$G$10,(IF(F44&lt;=Kat_wiek!$E$9,Kat_wiek!$G$9,(IF(F44&lt;=Kat_wiek!$E$8,Kat_wiek!$G$8,(IF(F44&lt;=Kat_wiek!$E$7,Kat_wiek!$G$7,(IF(F44&lt;=Kat_wiek!$E$6,Kat_wiek!$G$6,(IF(F44&lt;=Kat_wiek!$E$5,Kat_wiek!$G$5,Kat_wiek!$G$4)))))))))))))),"")</f>
      </c>
      <c r="L44" s="68"/>
      <c r="M44" s="23"/>
    </row>
    <row r="45" spans="1:13" ht="18">
      <c r="A45" s="68">
        <v>258</v>
      </c>
      <c r="B45" s="68">
        <v>40</v>
      </c>
      <c r="C45" s="23" t="s">
        <v>147</v>
      </c>
      <c r="D45" s="23" t="s">
        <v>174</v>
      </c>
      <c r="E45" s="23" t="s">
        <v>219</v>
      </c>
      <c r="F45" s="22">
        <v>1964</v>
      </c>
      <c r="G45" s="68" t="s">
        <v>36</v>
      </c>
      <c r="H45" s="68"/>
      <c r="I45" s="69" t="str">
        <f t="shared" si="1"/>
        <v>M</v>
      </c>
      <c r="J45" s="69" t="str">
        <f>IF(G45="M",(IF(F45&lt;=Kat_wiek!$A$11,Kat_wiek!$C$11,(IF(F45&lt;=Kat_wiek!$A$10,Kat_wiek!$C$10,(IF(F45&lt;=Kat_wiek!$A$9,Kat_wiek!$C$9,(IF(F45&lt;=Kat_wiek!$A$8,Kat_wiek!$C$8,(IF(F45&lt;=Kat_wiek!$A$7,Kat_wiek!$C$7,(IF(F45&lt;=Kat_wiek!$A$6,Kat_wiek!$C$6,(IF(F45&lt;=Kat_wiek!$A$5,Kat_wiek!$C$5,Kat_wiek!$C$4)))))))))))))),"")</f>
        <v>M5</v>
      </c>
      <c r="K45" s="69">
        <f>IF(H45="K",(IF(F45&lt;=Kat_wiek!$E$11,Kat_wiek!$G$11,(IF(F45&lt;=Kat_wiek!$E$10,Kat_wiek!$G$10,(IF(F45&lt;=Kat_wiek!$E$9,Kat_wiek!$G$9,(IF(F45&lt;=Kat_wiek!$E$8,Kat_wiek!$G$8,(IF(F45&lt;=Kat_wiek!$E$7,Kat_wiek!$G$7,(IF(F45&lt;=Kat_wiek!$E$6,Kat_wiek!$G$6,(IF(F45&lt;=Kat_wiek!$E$5,Kat_wiek!$G$5,Kat_wiek!$G$4)))))))))))))),"")</f>
      </c>
      <c r="L45" s="68"/>
      <c r="M45" s="23"/>
    </row>
    <row r="46" spans="1:13" ht="18">
      <c r="A46" s="68">
        <v>262</v>
      </c>
      <c r="B46" s="68">
        <v>77</v>
      </c>
      <c r="C46" s="23" t="s">
        <v>62</v>
      </c>
      <c r="D46" s="23" t="s">
        <v>160</v>
      </c>
      <c r="E46" s="23" t="s">
        <v>218</v>
      </c>
      <c r="F46" s="22">
        <v>1970</v>
      </c>
      <c r="G46" s="68" t="s">
        <v>36</v>
      </c>
      <c r="H46" s="68"/>
      <c r="I46" s="69" t="str">
        <f t="shared" si="1"/>
        <v>M</v>
      </c>
      <c r="J46" s="69" t="str">
        <f>IF(G46="M",(IF(F46&lt;=Kat_wiek!$A$11,Kat_wiek!$C$11,(IF(F46&lt;=Kat_wiek!$A$10,Kat_wiek!$C$10,(IF(F46&lt;=Kat_wiek!$A$9,Kat_wiek!$C$9,(IF(F46&lt;=Kat_wiek!$A$8,Kat_wiek!$C$8,(IF(F46&lt;=Kat_wiek!$A$7,Kat_wiek!$C$7,(IF(F46&lt;=Kat_wiek!$A$6,Kat_wiek!$C$6,(IF(F46&lt;=Kat_wiek!$A$5,Kat_wiek!$C$5,Kat_wiek!$C$4)))))))))))))),"")</f>
        <v>M4</v>
      </c>
      <c r="K46" s="69">
        <f>IF(H46="K",(IF(F46&lt;=Kat_wiek!$E$11,Kat_wiek!$G$11,(IF(F46&lt;=Kat_wiek!$E$10,Kat_wiek!$G$10,(IF(F46&lt;=Kat_wiek!$E$9,Kat_wiek!$G$9,(IF(F46&lt;=Kat_wiek!$E$8,Kat_wiek!$G$8,(IF(F46&lt;=Kat_wiek!$E$7,Kat_wiek!$G$7,(IF(F46&lt;=Kat_wiek!$E$6,Kat_wiek!$G$6,(IF(F46&lt;=Kat_wiek!$E$5,Kat_wiek!$G$5,Kat_wiek!$G$4)))))))))))))),"")</f>
      </c>
      <c r="L46" s="68"/>
      <c r="M46" s="23"/>
    </row>
    <row r="47" spans="1:13" ht="18">
      <c r="A47" s="68">
        <v>271</v>
      </c>
      <c r="B47" s="68">
        <v>71</v>
      </c>
      <c r="C47" s="23" t="s">
        <v>75</v>
      </c>
      <c r="D47" s="23" t="s">
        <v>174</v>
      </c>
      <c r="E47" s="23" t="s">
        <v>219</v>
      </c>
      <c r="F47" s="22">
        <v>1969</v>
      </c>
      <c r="G47" s="68" t="s">
        <v>36</v>
      </c>
      <c r="H47" s="68"/>
      <c r="I47" s="69" t="str">
        <f t="shared" si="1"/>
        <v>M</v>
      </c>
      <c r="J47" s="69" t="str">
        <f>IF(G47="M",(IF(F47&lt;=Kat_wiek!$A$11,Kat_wiek!$C$11,(IF(F47&lt;=Kat_wiek!$A$10,Kat_wiek!$C$10,(IF(F47&lt;=Kat_wiek!$A$9,Kat_wiek!$C$9,(IF(F47&lt;=Kat_wiek!$A$8,Kat_wiek!$C$8,(IF(F47&lt;=Kat_wiek!$A$7,Kat_wiek!$C$7,(IF(F47&lt;=Kat_wiek!$A$6,Kat_wiek!$C$6,(IF(F47&lt;=Kat_wiek!$A$5,Kat_wiek!$C$5,Kat_wiek!$C$4)))))))))))))),"")</f>
        <v>M4</v>
      </c>
      <c r="K47" s="69">
        <f>IF(H47="K",(IF(F47&lt;=Kat_wiek!$E$11,Kat_wiek!$G$11,(IF(F47&lt;=Kat_wiek!$E$10,Kat_wiek!$G$10,(IF(F47&lt;=Kat_wiek!$E$9,Kat_wiek!$G$9,(IF(F47&lt;=Kat_wiek!$E$8,Kat_wiek!$G$8,(IF(F47&lt;=Kat_wiek!$E$7,Kat_wiek!$G$7,(IF(F47&lt;=Kat_wiek!$E$6,Kat_wiek!$G$6,(IF(F47&lt;=Kat_wiek!$E$5,Kat_wiek!$G$5,Kat_wiek!$G$4)))))))))))))),"")</f>
      </c>
      <c r="L47" s="68"/>
      <c r="M47" s="23"/>
    </row>
    <row r="48" spans="1:13" ht="18">
      <c r="A48" s="68">
        <v>278</v>
      </c>
      <c r="B48" s="68">
        <v>60</v>
      </c>
      <c r="C48" s="23" t="s">
        <v>103</v>
      </c>
      <c r="D48" s="23" t="s">
        <v>194</v>
      </c>
      <c r="E48" s="23" t="s">
        <v>233</v>
      </c>
      <c r="F48" s="22">
        <v>1978</v>
      </c>
      <c r="G48" s="68"/>
      <c r="H48" s="68" t="s">
        <v>37</v>
      </c>
      <c r="I48" s="69" t="str">
        <f t="shared" si="1"/>
        <v>K</v>
      </c>
      <c r="J48" s="69">
        <f>IF(G48="M",(IF(F48&lt;=Kat_wiek!$A$11,Kat_wiek!$C$11,(IF(F48&lt;=Kat_wiek!$A$10,Kat_wiek!$C$10,(IF(F48&lt;=Kat_wiek!$A$9,Kat_wiek!$C$9,(IF(F48&lt;=Kat_wiek!$A$8,Kat_wiek!$C$8,(IF(F48&lt;=Kat_wiek!$A$7,Kat_wiek!$C$7,(IF(F48&lt;=Kat_wiek!$A$6,Kat_wiek!$C$6,(IF(F48&lt;=Kat_wiek!$A$5,Kat_wiek!$C$5,Kat_wiek!$C$4)))))))))))))),"")</f>
      </c>
      <c r="K48" s="69" t="str">
        <f>IF(H48="K",(IF(F48&lt;=Kat_wiek!$E$11,Kat_wiek!$G$11,(IF(F48&lt;=Kat_wiek!$E$10,Kat_wiek!$G$10,(IF(F48&lt;=Kat_wiek!$E$9,Kat_wiek!$G$9,(IF(F48&lt;=Kat_wiek!$E$8,Kat_wiek!$G$8,(IF(F48&lt;=Kat_wiek!$E$7,Kat_wiek!$G$7,(IF(F48&lt;=Kat_wiek!$E$6,Kat_wiek!$G$6,(IF(F48&lt;=Kat_wiek!$E$5,Kat_wiek!$G$5,Kat_wiek!$G$4)))))))))))))),"")</f>
        <v>K2</v>
      </c>
      <c r="L48" s="68"/>
      <c r="M48" s="23"/>
    </row>
    <row r="49" spans="1:13" ht="18">
      <c r="A49" s="68">
        <v>295</v>
      </c>
      <c r="B49" s="68">
        <v>4</v>
      </c>
      <c r="C49" s="23" t="s">
        <v>94</v>
      </c>
      <c r="D49" s="23" t="s">
        <v>185</v>
      </c>
      <c r="E49" s="23" t="s">
        <v>219</v>
      </c>
      <c r="F49" s="22">
        <v>1976</v>
      </c>
      <c r="G49" s="68" t="s">
        <v>36</v>
      </c>
      <c r="H49" s="68"/>
      <c r="I49" s="69" t="str">
        <f t="shared" si="1"/>
        <v>M</v>
      </c>
      <c r="J49" s="69" t="str">
        <f>IF(G49="M",(IF(F49&lt;=Kat_wiek!$A$11,Kat_wiek!$C$11,(IF(F49&lt;=Kat_wiek!$A$10,Kat_wiek!$C$10,(IF(F49&lt;=Kat_wiek!$A$9,Kat_wiek!$C$9,(IF(F49&lt;=Kat_wiek!$A$8,Kat_wiek!$C$8,(IF(F49&lt;=Kat_wiek!$A$7,Kat_wiek!$C$7,(IF(F49&lt;=Kat_wiek!$A$6,Kat_wiek!$C$6,(IF(F49&lt;=Kat_wiek!$A$5,Kat_wiek!$C$5,Kat_wiek!$C$4)))))))))))))),"")</f>
        <v>M3</v>
      </c>
      <c r="K49" s="69">
        <f>IF(H49="K",(IF(F49&lt;=Kat_wiek!$E$11,Kat_wiek!$G$11,(IF(F49&lt;=Kat_wiek!$E$10,Kat_wiek!$G$10,(IF(F49&lt;=Kat_wiek!$E$9,Kat_wiek!$G$9,(IF(F49&lt;=Kat_wiek!$E$8,Kat_wiek!$G$8,(IF(F49&lt;=Kat_wiek!$E$7,Kat_wiek!$G$7,(IF(F49&lt;=Kat_wiek!$E$6,Kat_wiek!$G$6,(IF(F49&lt;=Kat_wiek!$E$5,Kat_wiek!$G$5,Kat_wiek!$G$4)))))))))))))),"")</f>
      </c>
      <c r="L49" s="68"/>
      <c r="M49" s="23"/>
    </row>
    <row r="50" spans="1:13" ht="18">
      <c r="A50" s="68">
        <v>299</v>
      </c>
      <c r="B50" s="68">
        <v>104</v>
      </c>
      <c r="C50" s="23" t="s">
        <v>119</v>
      </c>
      <c r="D50" s="23" t="s">
        <v>155</v>
      </c>
      <c r="E50" s="23" t="s">
        <v>218</v>
      </c>
      <c r="F50" s="22">
        <v>1975</v>
      </c>
      <c r="G50" s="68" t="s">
        <v>36</v>
      </c>
      <c r="H50" s="68"/>
      <c r="I50" s="69" t="str">
        <f t="shared" si="1"/>
        <v>M</v>
      </c>
      <c r="J50" s="69" t="str">
        <f>IF(G50="M",(IF(F50&lt;=Kat_wiek!$A$11,Kat_wiek!$C$11,(IF(F50&lt;=Kat_wiek!$A$10,Kat_wiek!$C$10,(IF(F50&lt;=Kat_wiek!$A$9,Kat_wiek!$C$9,(IF(F50&lt;=Kat_wiek!$A$8,Kat_wiek!$C$8,(IF(F50&lt;=Kat_wiek!$A$7,Kat_wiek!$C$7,(IF(F50&lt;=Kat_wiek!$A$6,Kat_wiek!$C$6,(IF(F50&lt;=Kat_wiek!$A$5,Kat_wiek!$C$5,Kat_wiek!$C$4)))))))))))))),"")</f>
        <v>M3</v>
      </c>
      <c r="K50" s="69">
        <f>IF(H50="K",(IF(F50&lt;=Kat_wiek!$E$11,Kat_wiek!$G$11,(IF(F50&lt;=Kat_wiek!$E$10,Kat_wiek!$G$10,(IF(F50&lt;=Kat_wiek!$E$9,Kat_wiek!$G$9,(IF(F50&lt;=Kat_wiek!$E$8,Kat_wiek!$G$8,(IF(F50&lt;=Kat_wiek!$E$7,Kat_wiek!$G$7,(IF(F50&lt;=Kat_wiek!$E$6,Kat_wiek!$G$6,(IF(F50&lt;=Kat_wiek!$E$5,Kat_wiek!$G$5,Kat_wiek!$G$4)))))))))))))),"")</f>
      </c>
      <c r="L50" s="68"/>
      <c r="M50" s="23"/>
    </row>
    <row r="51" spans="1:13" ht="18">
      <c r="A51" s="68">
        <v>303</v>
      </c>
      <c r="B51" s="68">
        <v>24</v>
      </c>
      <c r="C51" s="23" t="s">
        <v>115</v>
      </c>
      <c r="D51" s="23" t="s">
        <v>155</v>
      </c>
      <c r="E51" s="23" t="s">
        <v>218</v>
      </c>
      <c r="F51" s="22">
        <v>1970</v>
      </c>
      <c r="G51" s="68" t="s">
        <v>36</v>
      </c>
      <c r="H51" s="68"/>
      <c r="I51" s="69" t="str">
        <f t="shared" si="1"/>
        <v>M</v>
      </c>
      <c r="J51" s="69" t="str">
        <f>IF(G51="M",(IF(F51&lt;=Kat_wiek!$A$11,Kat_wiek!$C$11,(IF(F51&lt;=Kat_wiek!$A$10,Kat_wiek!$C$10,(IF(F51&lt;=Kat_wiek!$A$9,Kat_wiek!$C$9,(IF(F51&lt;=Kat_wiek!$A$8,Kat_wiek!$C$8,(IF(F51&lt;=Kat_wiek!$A$7,Kat_wiek!$C$7,(IF(F51&lt;=Kat_wiek!$A$6,Kat_wiek!$C$6,(IF(F51&lt;=Kat_wiek!$A$5,Kat_wiek!$C$5,Kat_wiek!$C$4)))))))))))))),"")</f>
        <v>M4</v>
      </c>
      <c r="K51" s="69">
        <f>IF(H51="K",(IF(F51&lt;=Kat_wiek!$E$11,Kat_wiek!$G$11,(IF(F51&lt;=Kat_wiek!$E$10,Kat_wiek!$G$10,(IF(F51&lt;=Kat_wiek!$E$9,Kat_wiek!$G$9,(IF(F51&lt;=Kat_wiek!$E$8,Kat_wiek!$G$8,(IF(F51&lt;=Kat_wiek!$E$7,Kat_wiek!$G$7,(IF(F51&lt;=Kat_wiek!$E$6,Kat_wiek!$G$6,(IF(F51&lt;=Kat_wiek!$E$5,Kat_wiek!$G$5,Kat_wiek!$G$4)))))))))))))),"")</f>
      </c>
      <c r="L51" s="68"/>
      <c r="M51" s="23"/>
    </row>
    <row r="52" spans="1:13" s="32" customFormat="1" ht="18">
      <c r="A52" s="68">
        <v>314</v>
      </c>
      <c r="B52" s="68">
        <v>50</v>
      </c>
      <c r="C52" s="23" t="s">
        <v>135</v>
      </c>
      <c r="D52" s="23" t="s">
        <v>164</v>
      </c>
      <c r="E52" s="23" t="s">
        <v>218</v>
      </c>
      <c r="F52" s="22">
        <v>1979</v>
      </c>
      <c r="G52" s="68" t="s">
        <v>36</v>
      </c>
      <c r="H52" s="68"/>
      <c r="I52" s="69" t="str">
        <f t="shared" si="1"/>
        <v>M</v>
      </c>
      <c r="J52" s="69" t="str">
        <f>IF(G52="M",(IF(F52&lt;=Kat_wiek!$A$11,Kat_wiek!$C$11,(IF(F52&lt;=Kat_wiek!$A$10,Kat_wiek!$C$10,(IF(F52&lt;=Kat_wiek!$A$9,Kat_wiek!$C$9,(IF(F52&lt;=Kat_wiek!$A$8,Kat_wiek!$C$8,(IF(F52&lt;=Kat_wiek!$A$7,Kat_wiek!$C$7,(IF(F52&lt;=Kat_wiek!$A$6,Kat_wiek!$C$6,(IF(F52&lt;=Kat_wiek!$A$5,Kat_wiek!$C$5,Kat_wiek!$C$4)))))))))))))),"")</f>
        <v>M3</v>
      </c>
      <c r="K52" s="69">
        <f>IF(H52="K",(IF(F52&lt;=Kat_wiek!$E$11,Kat_wiek!$G$11,(IF(F52&lt;=Kat_wiek!$E$10,Kat_wiek!$G$10,(IF(F52&lt;=Kat_wiek!$E$9,Kat_wiek!$G$9,(IF(F52&lt;=Kat_wiek!$E$8,Kat_wiek!$G$8,(IF(F52&lt;=Kat_wiek!$E$7,Kat_wiek!$G$7,(IF(F52&lt;=Kat_wiek!$E$6,Kat_wiek!$G$6,(IF(F52&lt;=Kat_wiek!$E$5,Kat_wiek!$G$5,Kat_wiek!$G$4)))))))))))))),"")</f>
      </c>
      <c r="L52" s="68"/>
      <c r="M52" s="23"/>
    </row>
    <row r="53" spans="1:13" ht="18">
      <c r="A53" s="68">
        <v>316</v>
      </c>
      <c r="B53" s="68">
        <v>39</v>
      </c>
      <c r="C53" s="23" t="s">
        <v>148</v>
      </c>
      <c r="D53" s="23" t="s">
        <v>190</v>
      </c>
      <c r="E53" s="23" t="s">
        <v>219</v>
      </c>
      <c r="F53" s="22">
        <v>1963</v>
      </c>
      <c r="G53" s="68" t="s">
        <v>36</v>
      </c>
      <c r="H53" s="68"/>
      <c r="I53" s="69" t="str">
        <f t="shared" si="1"/>
        <v>M</v>
      </c>
      <c r="J53" s="69" t="str">
        <f>IF(G53="M",(IF(F53&lt;=Kat_wiek!$A$11,Kat_wiek!$C$11,(IF(F53&lt;=Kat_wiek!$A$10,Kat_wiek!$C$10,(IF(F53&lt;=Kat_wiek!$A$9,Kat_wiek!$C$9,(IF(F53&lt;=Kat_wiek!$A$8,Kat_wiek!$C$8,(IF(F53&lt;=Kat_wiek!$A$7,Kat_wiek!$C$7,(IF(F53&lt;=Kat_wiek!$A$6,Kat_wiek!$C$6,(IF(F53&lt;=Kat_wiek!$A$5,Kat_wiek!$C$5,Kat_wiek!$C$4)))))))))))))),"")</f>
        <v>M5</v>
      </c>
      <c r="K53" s="69">
        <f>IF(H53="K",(IF(F53&lt;=Kat_wiek!$E$11,Kat_wiek!$G$11,(IF(F53&lt;=Kat_wiek!$E$10,Kat_wiek!$G$10,(IF(F53&lt;=Kat_wiek!$E$9,Kat_wiek!$G$9,(IF(F53&lt;=Kat_wiek!$E$8,Kat_wiek!$G$8,(IF(F53&lt;=Kat_wiek!$E$7,Kat_wiek!$G$7,(IF(F53&lt;=Kat_wiek!$E$6,Kat_wiek!$G$6,(IF(F53&lt;=Kat_wiek!$E$5,Kat_wiek!$G$5,Kat_wiek!$G$4)))))))))))))),"")</f>
      </c>
      <c r="L53" s="68"/>
      <c r="M53" s="23"/>
    </row>
    <row r="54" spans="1:13" ht="18">
      <c r="A54" s="68">
        <v>331</v>
      </c>
      <c r="B54" s="68">
        <v>3</v>
      </c>
      <c r="C54" s="23" t="s">
        <v>98</v>
      </c>
      <c r="D54" s="23" t="s">
        <v>190</v>
      </c>
      <c r="E54" s="23" t="s">
        <v>219</v>
      </c>
      <c r="F54" s="22">
        <v>1973</v>
      </c>
      <c r="G54" s="68" t="s">
        <v>36</v>
      </c>
      <c r="H54" s="68"/>
      <c r="I54" s="69" t="str">
        <f t="shared" si="1"/>
        <v>M</v>
      </c>
      <c r="J54" s="69" t="str">
        <f>IF(G54="M",(IF(F54&lt;=Kat_wiek!$A$11,Kat_wiek!$C$11,(IF(F54&lt;=Kat_wiek!$A$10,Kat_wiek!$C$10,(IF(F54&lt;=Kat_wiek!$A$9,Kat_wiek!$C$9,(IF(F54&lt;=Kat_wiek!$A$8,Kat_wiek!$C$8,(IF(F54&lt;=Kat_wiek!$A$7,Kat_wiek!$C$7,(IF(F54&lt;=Kat_wiek!$A$6,Kat_wiek!$C$6,(IF(F54&lt;=Kat_wiek!$A$5,Kat_wiek!$C$5,Kat_wiek!$C$4)))))))))))))),"")</f>
        <v>M4</v>
      </c>
      <c r="K54" s="69">
        <f>IF(H54="K",(IF(F54&lt;=Kat_wiek!$E$11,Kat_wiek!$G$11,(IF(F54&lt;=Kat_wiek!$E$10,Kat_wiek!$G$10,(IF(F54&lt;=Kat_wiek!$E$9,Kat_wiek!$G$9,(IF(F54&lt;=Kat_wiek!$E$8,Kat_wiek!$G$8,(IF(F54&lt;=Kat_wiek!$E$7,Kat_wiek!$G$7,(IF(F54&lt;=Kat_wiek!$E$6,Kat_wiek!$G$6,(IF(F54&lt;=Kat_wiek!$E$5,Kat_wiek!$G$5,Kat_wiek!$G$4)))))))))))))),"")</f>
      </c>
      <c r="L54" s="68"/>
      <c r="M54" s="23"/>
    </row>
    <row r="55" spans="1:13" ht="18">
      <c r="A55" s="68">
        <v>334</v>
      </c>
      <c r="B55" s="68">
        <v>97</v>
      </c>
      <c r="C55" s="23" t="s">
        <v>130</v>
      </c>
      <c r="D55" s="23" t="s">
        <v>172</v>
      </c>
      <c r="E55" s="23" t="s">
        <v>218</v>
      </c>
      <c r="F55" s="22">
        <v>1971</v>
      </c>
      <c r="G55" s="68" t="s">
        <v>36</v>
      </c>
      <c r="H55" s="68"/>
      <c r="I55" s="69" t="str">
        <f t="shared" si="1"/>
        <v>M</v>
      </c>
      <c r="J55" s="69" t="str">
        <f>IF(G55="M",(IF(F55&lt;=Kat_wiek!$A$11,Kat_wiek!$C$11,(IF(F55&lt;=Kat_wiek!$A$10,Kat_wiek!$C$10,(IF(F55&lt;=Kat_wiek!$A$9,Kat_wiek!$C$9,(IF(F55&lt;=Kat_wiek!$A$8,Kat_wiek!$C$8,(IF(F55&lt;=Kat_wiek!$A$7,Kat_wiek!$C$7,(IF(F55&lt;=Kat_wiek!$A$6,Kat_wiek!$C$6,(IF(F55&lt;=Kat_wiek!$A$5,Kat_wiek!$C$5,Kat_wiek!$C$4)))))))))))))),"")</f>
        <v>M4</v>
      </c>
      <c r="K55" s="69">
        <f>IF(H55="K",(IF(F55&lt;=Kat_wiek!$E$11,Kat_wiek!$G$11,(IF(F55&lt;=Kat_wiek!$E$10,Kat_wiek!$G$10,(IF(F55&lt;=Kat_wiek!$E$9,Kat_wiek!$G$9,(IF(F55&lt;=Kat_wiek!$E$8,Kat_wiek!$G$8,(IF(F55&lt;=Kat_wiek!$E$7,Kat_wiek!$G$7,(IF(F55&lt;=Kat_wiek!$E$6,Kat_wiek!$G$6,(IF(F55&lt;=Kat_wiek!$E$5,Kat_wiek!$G$5,Kat_wiek!$G$4)))))))))))))),"")</f>
      </c>
      <c r="L55" s="68"/>
      <c r="M55" s="23"/>
    </row>
    <row r="56" spans="1:13" ht="18">
      <c r="A56" s="68">
        <v>337</v>
      </c>
      <c r="B56" s="68">
        <v>29</v>
      </c>
      <c r="C56" s="23" t="s">
        <v>253</v>
      </c>
      <c r="D56" s="23" t="s">
        <v>254</v>
      </c>
      <c r="E56" s="23" t="s">
        <v>218</v>
      </c>
      <c r="F56" s="22">
        <v>1979</v>
      </c>
      <c r="G56" s="68" t="s">
        <v>36</v>
      </c>
      <c r="H56" s="68"/>
      <c r="I56" s="69" t="str">
        <f t="shared" si="1"/>
        <v>M</v>
      </c>
      <c r="J56" s="69" t="str">
        <f>IF(G56="M",(IF(F56&lt;=Kat_wiek!$A$11,Kat_wiek!$C$11,(IF(F56&lt;=Kat_wiek!$A$10,Kat_wiek!$C$10,(IF(F56&lt;=Kat_wiek!$A$9,Kat_wiek!$C$9,(IF(F56&lt;=Kat_wiek!$A$8,Kat_wiek!$C$8,(IF(F56&lt;=Kat_wiek!$A$7,Kat_wiek!$C$7,(IF(F56&lt;=Kat_wiek!$A$6,Kat_wiek!$C$6,(IF(F56&lt;=Kat_wiek!$A$5,Kat_wiek!$C$5,Kat_wiek!$C$4)))))))))))))),"")</f>
        <v>M3</v>
      </c>
      <c r="K56" s="69">
        <f>IF(H56="K",(IF(F56&lt;=Kat_wiek!$E$11,Kat_wiek!$G$11,(IF(F56&lt;=Kat_wiek!$E$10,Kat_wiek!$G$10,(IF(F56&lt;=Kat_wiek!$E$9,Kat_wiek!$G$9,(IF(F56&lt;=Kat_wiek!$E$8,Kat_wiek!$G$8,(IF(F56&lt;=Kat_wiek!$E$7,Kat_wiek!$G$7,(IF(F56&lt;=Kat_wiek!$E$6,Kat_wiek!$G$6,(IF(F56&lt;=Kat_wiek!$E$5,Kat_wiek!$G$5,Kat_wiek!$G$4)))))))))))))),"")</f>
      </c>
      <c r="L56" s="68"/>
      <c r="M56" s="23"/>
    </row>
    <row r="57" spans="1:13" ht="18">
      <c r="A57" s="68">
        <v>351</v>
      </c>
      <c r="B57" s="68">
        <v>82</v>
      </c>
      <c r="C57" s="23" t="s">
        <v>131</v>
      </c>
      <c r="D57" s="23" t="s">
        <v>187</v>
      </c>
      <c r="E57" s="23" t="s">
        <v>218</v>
      </c>
      <c r="F57" s="22">
        <v>1971</v>
      </c>
      <c r="G57" s="68"/>
      <c r="H57" s="68" t="s">
        <v>37</v>
      </c>
      <c r="I57" s="69" t="str">
        <f t="shared" si="1"/>
        <v>K</v>
      </c>
      <c r="J57" s="69">
        <f>IF(G57="M",(IF(F57&lt;=Kat_wiek!$A$11,Kat_wiek!$C$11,(IF(F57&lt;=Kat_wiek!$A$10,Kat_wiek!$C$10,(IF(F57&lt;=Kat_wiek!$A$9,Kat_wiek!$C$9,(IF(F57&lt;=Kat_wiek!$A$8,Kat_wiek!$C$8,(IF(F57&lt;=Kat_wiek!$A$7,Kat_wiek!$C$7,(IF(F57&lt;=Kat_wiek!$A$6,Kat_wiek!$C$6,(IF(F57&lt;=Kat_wiek!$A$5,Kat_wiek!$C$5,Kat_wiek!$C$4)))))))))))))),"")</f>
      </c>
      <c r="K57" s="69" t="str">
        <f>IF(H57="K",(IF(F57&lt;=Kat_wiek!$E$11,Kat_wiek!$G$11,(IF(F57&lt;=Kat_wiek!$E$10,Kat_wiek!$G$10,(IF(F57&lt;=Kat_wiek!$E$9,Kat_wiek!$G$9,(IF(F57&lt;=Kat_wiek!$E$8,Kat_wiek!$G$8,(IF(F57&lt;=Kat_wiek!$E$7,Kat_wiek!$G$7,(IF(F57&lt;=Kat_wiek!$E$6,Kat_wiek!$G$6,(IF(F57&lt;=Kat_wiek!$E$5,Kat_wiek!$G$5,Kat_wiek!$G$4)))))))))))))),"")</f>
        <v>K3</v>
      </c>
      <c r="L57" s="68"/>
      <c r="M57" s="23"/>
    </row>
    <row r="58" spans="1:13" ht="18">
      <c r="A58" s="68">
        <v>375</v>
      </c>
      <c r="B58" s="68">
        <v>86</v>
      </c>
      <c r="C58" s="23" t="s">
        <v>281</v>
      </c>
      <c r="D58" s="23" t="s">
        <v>282</v>
      </c>
      <c r="E58" s="23" t="s">
        <v>283</v>
      </c>
      <c r="F58" s="22">
        <v>1990</v>
      </c>
      <c r="G58" s="68"/>
      <c r="H58" s="68" t="s">
        <v>37</v>
      </c>
      <c r="I58" s="69" t="str">
        <f t="shared" si="1"/>
        <v>K</v>
      </c>
      <c r="J58" s="69">
        <f>IF(G58="M",(IF(F58&lt;=Kat_wiek!$A$11,Kat_wiek!$C$11,(IF(F58&lt;=Kat_wiek!$A$10,Kat_wiek!$C$10,(IF(F58&lt;=Kat_wiek!$A$9,Kat_wiek!$C$9,(IF(F58&lt;=Kat_wiek!$A$8,Kat_wiek!$C$8,(IF(F58&lt;=Kat_wiek!$A$7,Kat_wiek!$C$7,(IF(F58&lt;=Kat_wiek!$A$6,Kat_wiek!$C$6,(IF(F58&lt;=Kat_wiek!$A$5,Kat_wiek!$C$5,Kat_wiek!$C$4)))))))))))))),"")</f>
      </c>
      <c r="K58" s="69" t="str">
        <f>IF(H58="K",(IF(F58&lt;=Kat_wiek!$E$11,Kat_wiek!$G$11,(IF(F58&lt;=Kat_wiek!$E$10,Kat_wiek!$G$10,(IF(F58&lt;=Kat_wiek!$E$9,Kat_wiek!$G$9,(IF(F58&lt;=Kat_wiek!$E$8,Kat_wiek!$G$8,(IF(F58&lt;=Kat_wiek!$E$7,Kat_wiek!$G$7,(IF(F58&lt;=Kat_wiek!$E$6,Kat_wiek!$G$6,(IF(F58&lt;=Kat_wiek!$E$5,Kat_wiek!$G$5,Kat_wiek!$G$4)))))))))))))),"")</f>
        <v>K1</v>
      </c>
      <c r="L58" s="68"/>
      <c r="M58" s="23"/>
    </row>
    <row r="59" spans="1:13" ht="18">
      <c r="A59" s="68">
        <v>376</v>
      </c>
      <c r="B59" s="68">
        <v>20</v>
      </c>
      <c r="C59" s="23" t="s">
        <v>260</v>
      </c>
      <c r="D59" s="23" t="s">
        <v>214</v>
      </c>
      <c r="E59" s="23"/>
      <c r="F59" s="22">
        <v>1970</v>
      </c>
      <c r="G59" s="68" t="s">
        <v>36</v>
      </c>
      <c r="H59" s="68"/>
      <c r="I59" s="69" t="str">
        <f t="shared" si="1"/>
        <v>M</v>
      </c>
      <c r="J59" s="69" t="str">
        <f>IF(G59="M",(IF(F59&lt;=Kat_wiek!$A$11,Kat_wiek!$C$11,(IF(F59&lt;=Kat_wiek!$A$10,Kat_wiek!$C$10,(IF(F59&lt;=Kat_wiek!$A$9,Kat_wiek!$C$9,(IF(F59&lt;=Kat_wiek!$A$8,Kat_wiek!$C$8,(IF(F59&lt;=Kat_wiek!$A$7,Kat_wiek!$C$7,(IF(F59&lt;=Kat_wiek!$A$6,Kat_wiek!$C$6,(IF(F59&lt;=Kat_wiek!$A$5,Kat_wiek!$C$5,Kat_wiek!$C$4)))))))))))))),"")</f>
        <v>M4</v>
      </c>
      <c r="K59" s="69">
        <f>IF(H59="K",(IF(F59&lt;=Kat_wiek!$E$11,Kat_wiek!$G$11,(IF(F59&lt;=Kat_wiek!$E$10,Kat_wiek!$G$10,(IF(F59&lt;=Kat_wiek!$E$9,Kat_wiek!$G$9,(IF(F59&lt;=Kat_wiek!$E$8,Kat_wiek!$G$8,(IF(F59&lt;=Kat_wiek!$E$7,Kat_wiek!$G$7,(IF(F59&lt;=Kat_wiek!$E$6,Kat_wiek!$G$6,(IF(F59&lt;=Kat_wiek!$E$5,Kat_wiek!$G$5,Kat_wiek!$G$4)))))))))))))),"")</f>
      </c>
      <c r="L59" s="68"/>
      <c r="M59" s="23"/>
    </row>
    <row r="60" spans="1:13" ht="18">
      <c r="A60" s="68">
        <v>381</v>
      </c>
      <c r="B60" s="68">
        <v>36</v>
      </c>
      <c r="C60" s="23" t="s">
        <v>53</v>
      </c>
      <c r="D60" s="23" t="s">
        <v>152</v>
      </c>
      <c r="E60" s="23" t="s">
        <v>218</v>
      </c>
      <c r="F60" s="22">
        <v>1986</v>
      </c>
      <c r="G60" s="68" t="s">
        <v>36</v>
      </c>
      <c r="H60" s="68"/>
      <c r="I60" s="69" t="str">
        <f t="shared" si="1"/>
        <v>M</v>
      </c>
      <c r="J60" s="69" t="str">
        <f>IF(G60="M",(IF(F60&lt;=Kat_wiek!$A$11,Kat_wiek!$C$11,(IF(F60&lt;=Kat_wiek!$A$10,Kat_wiek!$C$10,(IF(F60&lt;=Kat_wiek!$A$9,Kat_wiek!$C$9,(IF(F60&lt;=Kat_wiek!$A$8,Kat_wiek!$C$8,(IF(F60&lt;=Kat_wiek!$A$7,Kat_wiek!$C$7,(IF(F60&lt;=Kat_wiek!$A$6,Kat_wiek!$C$6,(IF(F60&lt;=Kat_wiek!$A$5,Kat_wiek!$C$5,Kat_wiek!$C$4)))))))))))))),"")</f>
        <v>M2</v>
      </c>
      <c r="K60" s="69">
        <f>IF(H60="K",(IF(F60&lt;=Kat_wiek!$E$11,Kat_wiek!$G$11,(IF(F60&lt;=Kat_wiek!$E$10,Kat_wiek!$G$10,(IF(F60&lt;=Kat_wiek!$E$9,Kat_wiek!$G$9,(IF(F60&lt;=Kat_wiek!$E$8,Kat_wiek!$G$8,(IF(F60&lt;=Kat_wiek!$E$7,Kat_wiek!$G$7,(IF(F60&lt;=Kat_wiek!$E$6,Kat_wiek!$G$6,(IF(F60&lt;=Kat_wiek!$E$5,Kat_wiek!$G$5,Kat_wiek!$G$4)))))))))))))),"")</f>
      </c>
      <c r="L60" s="68"/>
      <c r="M60" s="23"/>
    </row>
    <row r="61" spans="1:13" ht="18">
      <c r="A61" s="68">
        <v>389</v>
      </c>
      <c r="B61" s="68">
        <v>67</v>
      </c>
      <c r="C61" s="23" t="s">
        <v>105</v>
      </c>
      <c r="D61" s="23" t="s">
        <v>196</v>
      </c>
      <c r="E61" s="23" t="s">
        <v>236</v>
      </c>
      <c r="F61" s="22">
        <v>1990</v>
      </c>
      <c r="G61" s="68" t="s">
        <v>36</v>
      </c>
      <c r="H61" s="68"/>
      <c r="I61" s="69" t="str">
        <f t="shared" si="1"/>
        <v>M</v>
      </c>
      <c r="J61" s="69" t="str">
        <f>IF(G61="M",(IF(F61&lt;=Kat_wiek!$A$11,Kat_wiek!$C$11,(IF(F61&lt;=Kat_wiek!$A$10,Kat_wiek!$C$10,(IF(F61&lt;=Kat_wiek!$A$9,Kat_wiek!$C$9,(IF(F61&lt;=Kat_wiek!$A$8,Kat_wiek!$C$8,(IF(F61&lt;=Kat_wiek!$A$7,Kat_wiek!$C$7,(IF(F61&lt;=Kat_wiek!$A$6,Kat_wiek!$C$6,(IF(F61&lt;=Kat_wiek!$A$5,Kat_wiek!$C$5,Kat_wiek!$C$4)))))))))))))),"")</f>
        <v>M2</v>
      </c>
      <c r="K61" s="69">
        <f>IF(H61="K",(IF(F61&lt;=Kat_wiek!$E$11,Kat_wiek!$G$11,(IF(F61&lt;=Kat_wiek!$E$10,Kat_wiek!$G$10,(IF(F61&lt;=Kat_wiek!$E$9,Kat_wiek!$G$9,(IF(F61&lt;=Kat_wiek!$E$8,Kat_wiek!$G$8,(IF(F61&lt;=Kat_wiek!$E$7,Kat_wiek!$G$7,(IF(F61&lt;=Kat_wiek!$E$6,Kat_wiek!$G$6,(IF(F61&lt;=Kat_wiek!$E$5,Kat_wiek!$G$5,Kat_wiek!$G$4)))))))))))))),"")</f>
      </c>
      <c r="L61" s="68"/>
      <c r="M61" s="23"/>
    </row>
    <row r="62" spans="1:13" ht="18">
      <c r="A62" s="68">
        <v>402</v>
      </c>
      <c r="B62" s="68">
        <v>44</v>
      </c>
      <c r="C62" s="23" t="s">
        <v>72</v>
      </c>
      <c r="D62" s="23" t="s">
        <v>171</v>
      </c>
      <c r="E62" s="23" t="s">
        <v>218</v>
      </c>
      <c r="F62" s="22">
        <v>1983</v>
      </c>
      <c r="G62" s="68" t="s">
        <v>36</v>
      </c>
      <c r="H62" s="68"/>
      <c r="I62" s="69" t="str">
        <f t="shared" si="1"/>
        <v>M</v>
      </c>
      <c r="J62" s="69" t="str">
        <f>IF(G62="M",(IF(F62&lt;=Kat_wiek!$A$11,Kat_wiek!$C$11,(IF(F62&lt;=Kat_wiek!$A$10,Kat_wiek!$C$10,(IF(F62&lt;=Kat_wiek!$A$9,Kat_wiek!$C$9,(IF(F62&lt;=Kat_wiek!$A$8,Kat_wiek!$C$8,(IF(F62&lt;=Kat_wiek!$A$7,Kat_wiek!$C$7,(IF(F62&lt;=Kat_wiek!$A$6,Kat_wiek!$C$6,(IF(F62&lt;=Kat_wiek!$A$5,Kat_wiek!$C$5,Kat_wiek!$C$4)))))))))))))),"")</f>
        <v>M3</v>
      </c>
      <c r="K62" s="69">
        <f>IF(H62="K",(IF(F62&lt;=Kat_wiek!$E$11,Kat_wiek!$G$11,(IF(F62&lt;=Kat_wiek!$E$10,Kat_wiek!$G$10,(IF(F62&lt;=Kat_wiek!$E$9,Kat_wiek!$G$9,(IF(F62&lt;=Kat_wiek!$E$8,Kat_wiek!$G$8,(IF(F62&lt;=Kat_wiek!$E$7,Kat_wiek!$G$7,(IF(F62&lt;=Kat_wiek!$E$6,Kat_wiek!$G$6,(IF(F62&lt;=Kat_wiek!$E$5,Kat_wiek!$G$5,Kat_wiek!$G$4)))))))))))))),"")</f>
      </c>
      <c r="L62" s="68"/>
      <c r="M62" s="23"/>
    </row>
    <row r="63" spans="1:13" ht="18">
      <c r="A63" s="68">
        <v>408</v>
      </c>
      <c r="B63" s="68">
        <v>110</v>
      </c>
      <c r="C63" s="23" t="s">
        <v>151</v>
      </c>
      <c r="D63" s="23" t="s">
        <v>184</v>
      </c>
      <c r="E63" s="23" t="s">
        <v>218</v>
      </c>
      <c r="F63" s="22">
        <v>1985</v>
      </c>
      <c r="G63" s="68" t="s">
        <v>36</v>
      </c>
      <c r="H63" s="68"/>
      <c r="I63" s="69" t="str">
        <f t="shared" si="1"/>
        <v>M</v>
      </c>
      <c r="J63" s="69" t="str">
        <f>IF(G63="M",(IF(F63&lt;=Kat_wiek!$A$11,Kat_wiek!$C$11,(IF(F63&lt;=Kat_wiek!$A$10,Kat_wiek!$C$10,(IF(F63&lt;=Kat_wiek!$A$9,Kat_wiek!$C$9,(IF(F63&lt;=Kat_wiek!$A$8,Kat_wiek!$C$8,(IF(F63&lt;=Kat_wiek!$A$7,Kat_wiek!$C$7,(IF(F63&lt;=Kat_wiek!$A$6,Kat_wiek!$C$6,(IF(F63&lt;=Kat_wiek!$A$5,Kat_wiek!$C$5,Kat_wiek!$C$4)))))))))))))),"")</f>
        <v>M2</v>
      </c>
      <c r="K63" s="69">
        <f>IF(H63="K",(IF(F63&lt;=Kat_wiek!$E$11,Kat_wiek!$G$11,(IF(F63&lt;=Kat_wiek!$E$10,Kat_wiek!$G$10,(IF(F63&lt;=Kat_wiek!$E$9,Kat_wiek!$G$9,(IF(F63&lt;=Kat_wiek!$E$8,Kat_wiek!$G$8,(IF(F63&lt;=Kat_wiek!$E$7,Kat_wiek!$G$7,(IF(F63&lt;=Kat_wiek!$E$6,Kat_wiek!$G$6,(IF(F63&lt;=Kat_wiek!$E$5,Kat_wiek!$G$5,Kat_wiek!$G$4)))))))))))))),"")</f>
      </c>
      <c r="L63" s="68"/>
      <c r="M63" s="23"/>
    </row>
    <row r="64" spans="1:13" ht="18">
      <c r="A64" s="68">
        <v>420</v>
      </c>
      <c r="B64" s="68">
        <v>17</v>
      </c>
      <c r="C64" s="23" t="s">
        <v>142</v>
      </c>
      <c r="D64" s="23" t="s">
        <v>174</v>
      </c>
      <c r="E64" s="23" t="s">
        <v>246</v>
      </c>
      <c r="F64" s="22">
        <v>1970</v>
      </c>
      <c r="G64" s="68" t="s">
        <v>36</v>
      </c>
      <c r="H64" s="68"/>
      <c r="I64" s="69" t="str">
        <f t="shared" si="1"/>
        <v>M</v>
      </c>
      <c r="J64" s="69" t="str">
        <f>IF(G64="M",(IF(F64&lt;=Kat_wiek!$A$11,Kat_wiek!$C$11,(IF(F64&lt;=Kat_wiek!$A$10,Kat_wiek!$C$10,(IF(F64&lt;=Kat_wiek!$A$9,Kat_wiek!$C$9,(IF(F64&lt;=Kat_wiek!$A$8,Kat_wiek!$C$8,(IF(F64&lt;=Kat_wiek!$A$7,Kat_wiek!$C$7,(IF(F64&lt;=Kat_wiek!$A$6,Kat_wiek!$C$6,(IF(F64&lt;=Kat_wiek!$A$5,Kat_wiek!$C$5,Kat_wiek!$C$4)))))))))))))),"")</f>
        <v>M4</v>
      </c>
      <c r="K64" s="69">
        <f>IF(H64="K",(IF(F64&lt;=Kat_wiek!$E$11,Kat_wiek!$G$11,(IF(F64&lt;=Kat_wiek!$E$10,Kat_wiek!$G$10,(IF(F64&lt;=Kat_wiek!$E$9,Kat_wiek!$G$9,(IF(F64&lt;=Kat_wiek!$E$8,Kat_wiek!$G$8,(IF(F64&lt;=Kat_wiek!$E$7,Kat_wiek!$G$7,(IF(F64&lt;=Kat_wiek!$E$6,Kat_wiek!$G$6,(IF(F64&lt;=Kat_wiek!$E$5,Kat_wiek!$G$5,Kat_wiek!$G$4)))))))))))))),"")</f>
      </c>
      <c r="L64" s="68"/>
      <c r="M64" s="23"/>
    </row>
    <row r="65" spans="1:13" s="32" customFormat="1" ht="18">
      <c r="A65" s="68">
        <v>428</v>
      </c>
      <c r="B65" s="68">
        <v>94</v>
      </c>
      <c r="C65" s="23" t="s">
        <v>284</v>
      </c>
      <c r="D65" s="23" t="s">
        <v>158</v>
      </c>
      <c r="E65" s="23" t="s">
        <v>218</v>
      </c>
      <c r="F65" s="22">
        <v>1994</v>
      </c>
      <c r="G65" s="68"/>
      <c r="H65" s="68" t="s">
        <v>37</v>
      </c>
      <c r="I65" s="69" t="str">
        <f t="shared" si="1"/>
        <v>K</v>
      </c>
      <c r="J65" s="69">
        <f>IF(G65="M",(IF(F65&lt;=Kat_wiek!$A$11,Kat_wiek!$C$11,(IF(F65&lt;=Kat_wiek!$A$10,Kat_wiek!$C$10,(IF(F65&lt;=Kat_wiek!$A$9,Kat_wiek!$C$9,(IF(F65&lt;=Kat_wiek!$A$8,Kat_wiek!$C$8,(IF(F65&lt;=Kat_wiek!$A$7,Kat_wiek!$C$7,(IF(F65&lt;=Kat_wiek!$A$6,Kat_wiek!$C$6,(IF(F65&lt;=Kat_wiek!$A$5,Kat_wiek!$C$5,Kat_wiek!$C$4)))))))))))))),"")</f>
      </c>
      <c r="K65" s="69" t="str">
        <f>IF(H65="K",(IF(F65&lt;=Kat_wiek!$E$11,Kat_wiek!$G$11,(IF(F65&lt;=Kat_wiek!$E$10,Kat_wiek!$G$10,(IF(F65&lt;=Kat_wiek!$E$9,Kat_wiek!$G$9,(IF(F65&lt;=Kat_wiek!$E$8,Kat_wiek!$G$8,(IF(F65&lt;=Kat_wiek!$E$7,Kat_wiek!$G$7,(IF(F65&lt;=Kat_wiek!$E$6,Kat_wiek!$G$6,(IF(F65&lt;=Kat_wiek!$E$5,Kat_wiek!$G$5,Kat_wiek!$G$4)))))))))))))),"")</f>
        <v>K1</v>
      </c>
      <c r="L65" s="68"/>
      <c r="M65" s="23"/>
    </row>
    <row r="66" spans="1:13" ht="18">
      <c r="A66" s="68">
        <v>429</v>
      </c>
      <c r="B66" s="68">
        <v>92</v>
      </c>
      <c r="C66" s="23" t="s">
        <v>287</v>
      </c>
      <c r="D66" s="23" t="s">
        <v>184</v>
      </c>
      <c r="E66" s="23" t="s">
        <v>226</v>
      </c>
      <c r="F66" s="22">
        <v>1996</v>
      </c>
      <c r="G66" s="68" t="s">
        <v>36</v>
      </c>
      <c r="H66" s="68"/>
      <c r="I66" s="69" t="str">
        <f aca="true" t="shared" si="2" ref="I66:I97">G66&amp;H66</f>
        <v>M</v>
      </c>
      <c r="J66" s="69" t="str">
        <f>IF(G66="M",(IF(F66&lt;=Kat_wiek!$A$11,Kat_wiek!$C$11,(IF(F66&lt;=Kat_wiek!$A$10,Kat_wiek!$C$10,(IF(F66&lt;=Kat_wiek!$A$9,Kat_wiek!$C$9,(IF(F66&lt;=Kat_wiek!$A$8,Kat_wiek!$C$8,(IF(F66&lt;=Kat_wiek!$A$7,Kat_wiek!$C$7,(IF(F66&lt;=Kat_wiek!$A$6,Kat_wiek!$C$6,(IF(F66&lt;=Kat_wiek!$A$5,Kat_wiek!$C$5,Kat_wiek!$C$4)))))))))))))),"")</f>
        <v>M1</v>
      </c>
      <c r="K66" s="69">
        <f>IF(H66="K",(IF(F66&lt;=Kat_wiek!$E$11,Kat_wiek!$G$11,(IF(F66&lt;=Kat_wiek!$E$10,Kat_wiek!$G$10,(IF(F66&lt;=Kat_wiek!$E$9,Kat_wiek!$G$9,(IF(F66&lt;=Kat_wiek!$E$8,Kat_wiek!$G$8,(IF(F66&lt;=Kat_wiek!$E$7,Kat_wiek!$G$7,(IF(F66&lt;=Kat_wiek!$E$6,Kat_wiek!$G$6,(IF(F66&lt;=Kat_wiek!$E$5,Kat_wiek!$G$5,Kat_wiek!$G$4)))))))))))))),"")</f>
      </c>
      <c r="L66" s="68"/>
      <c r="M66" s="23"/>
    </row>
    <row r="67" spans="1:13" ht="18">
      <c r="A67" s="68">
        <v>439</v>
      </c>
      <c r="B67" s="68">
        <v>38</v>
      </c>
      <c r="C67" s="23" t="s">
        <v>261</v>
      </c>
      <c r="D67" s="23" t="s">
        <v>166</v>
      </c>
      <c r="E67" s="23" t="s">
        <v>218</v>
      </c>
      <c r="F67" s="22">
        <v>1979</v>
      </c>
      <c r="G67" s="68"/>
      <c r="H67" s="68" t="s">
        <v>37</v>
      </c>
      <c r="I67" s="69" t="str">
        <f t="shared" si="2"/>
        <v>K</v>
      </c>
      <c r="J67" s="69">
        <f>IF(G67="M",(IF(F67&lt;=Kat_wiek!$A$11,Kat_wiek!$C$11,(IF(F67&lt;=Kat_wiek!$A$10,Kat_wiek!$C$10,(IF(F67&lt;=Kat_wiek!$A$9,Kat_wiek!$C$9,(IF(F67&lt;=Kat_wiek!$A$8,Kat_wiek!$C$8,(IF(F67&lt;=Kat_wiek!$A$7,Kat_wiek!$C$7,(IF(F67&lt;=Kat_wiek!$A$6,Kat_wiek!$C$6,(IF(F67&lt;=Kat_wiek!$A$5,Kat_wiek!$C$5,Kat_wiek!$C$4)))))))))))))),"")</f>
      </c>
      <c r="K67" s="69" t="str">
        <f>IF(H67="K",(IF(F67&lt;=Kat_wiek!$E$11,Kat_wiek!$G$11,(IF(F67&lt;=Kat_wiek!$E$10,Kat_wiek!$G$10,(IF(F67&lt;=Kat_wiek!$E$9,Kat_wiek!$G$9,(IF(F67&lt;=Kat_wiek!$E$8,Kat_wiek!$G$8,(IF(F67&lt;=Kat_wiek!$E$7,Kat_wiek!$G$7,(IF(F67&lt;=Kat_wiek!$E$6,Kat_wiek!$G$6,(IF(F67&lt;=Kat_wiek!$E$5,Kat_wiek!$G$5,Kat_wiek!$G$4)))))))))))))),"")</f>
        <v>K2</v>
      </c>
      <c r="L67" s="68"/>
      <c r="M67" s="23"/>
    </row>
    <row r="68" spans="1:13" ht="18">
      <c r="A68" s="68">
        <v>450</v>
      </c>
      <c r="B68" s="68">
        <v>58</v>
      </c>
      <c r="C68" s="23" t="s">
        <v>127</v>
      </c>
      <c r="D68" s="23" t="s">
        <v>208</v>
      </c>
      <c r="E68" s="23" t="s">
        <v>241</v>
      </c>
      <c r="F68" s="22">
        <v>1974</v>
      </c>
      <c r="G68" s="68" t="s">
        <v>36</v>
      </c>
      <c r="H68" s="68"/>
      <c r="I68" s="69" t="str">
        <f t="shared" si="2"/>
        <v>M</v>
      </c>
      <c r="J68" s="69" t="str">
        <f>IF(G68="M",(IF(F68&lt;=Kat_wiek!$A$11,Kat_wiek!$C$11,(IF(F68&lt;=Kat_wiek!$A$10,Kat_wiek!$C$10,(IF(F68&lt;=Kat_wiek!$A$9,Kat_wiek!$C$9,(IF(F68&lt;=Kat_wiek!$A$8,Kat_wiek!$C$8,(IF(F68&lt;=Kat_wiek!$A$7,Kat_wiek!$C$7,(IF(F68&lt;=Kat_wiek!$A$6,Kat_wiek!$C$6,(IF(F68&lt;=Kat_wiek!$A$5,Kat_wiek!$C$5,Kat_wiek!$C$4)))))))))))))),"")</f>
        <v>M4</v>
      </c>
      <c r="K68" s="69">
        <f>IF(H68="K",(IF(F68&lt;=Kat_wiek!$E$11,Kat_wiek!$G$11,(IF(F68&lt;=Kat_wiek!$E$10,Kat_wiek!$G$10,(IF(F68&lt;=Kat_wiek!$E$9,Kat_wiek!$G$9,(IF(F68&lt;=Kat_wiek!$E$8,Kat_wiek!$G$8,(IF(F68&lt;=Kat_wiek!$E$7,Kat_wiek!$G$7,(IF(F68&lt;=Kat_wiek!$E$6,Kat_wiek!$G$6,(IF(F68&lt;=Kat_wiek!$E$5,Kat_wiek!$G$5,Kat_wiek!$G$4)))))))))))))),"")</f>
      </c>
      <c r="L68" s="68"/>
      <c r="M68" s="23"/>
    </row>
    <row r="69" spans="1:13" ht="18">
      <c r="A69" s="68">
        <v>462</v>
      </c>
      <c r="B69" s="68">
        <v>62</v>
      </c>
      <c r="C69" s="23" t="s">
        <v>133</v>
      </c>
      <c r="D69" s="23" t="s">
        <v>210</v>
      </c>
      <c r="E69" s="23" t="s">
        <v>219</v>
      </c>
      <c r="F69" s="22">
        <v>1963</v>
      </c>
      <c r="G69" s="68"/>
      <c r="H69" s="68" t="s">
        <v>37</v>
      </c>
      <c r="I69" s="69" t="str">
        <f t="shared" si="2"/>
        <v>K</v>
      </c>
      <c r="J69" s="69">
        <f>IF(G69="M",(IF(F69&lt;=Kat_wiek!$A$11,Kat_wiek!$C$11,(IF(F69&lt;=Kat_wiek!$A$10,Kat_wiek!$C$10,(IF(F69&lt;=Kat_wiek!$A$9,Kat_wiek!$C$9,(IF(F69&lt;=Kat_wiek!$A$8,Kat_wiek!$C$8,(IF(F69&lt;=Kat_wiek!$A$7,Kat_wiek!$C$7,(IF(F69&lt;=Kat_wiek!$A$6,Kat_wiek!$C$6,(IF(F69&lt;=Kat_wiek!$A$5,Kat_wiek!$C$5,Kat_wiek!$C$4)))))))))))))),"")</f>
      </c>
      <c r="K69" s="69" t="str">
        <f>IF(H69="K",(IF(F69&lt;=Kat_wiek!$E$11,Kat_wiek!$G$11,(IF(F69&lt;=Kat_wiek!$E$10,Kat_wiek!$G$10,(IF(F69&lt;=Kat_wiek!$E$9,Kat_wiek!$G$9,(IF(F69&lt;=Kat_wiek!$E$8,Kat_wiek!$G$8,(IF(F69&lt;=Kat_wiek!$E$7,Kat_wiek!$G$7,(IF(F69&lt;=Kat_wiek!$E$6,Kat_wiek!$G$6,(IF(F69&lt;=Kat_wiek!$E$5,Kat_wiek!$G$5,Kat_wiek!$G$4)))))))))))))),"")</f>
        <v>K4</v>
      </c>
      <c r="L69" s="68"/>
      <c r="M69" s="23"/>
    </row>
    <row r="70" spans="1:13" ht="18">
      <c r="A70" s="68">
        <v>467</v>
      </c>
      <c r="B70" s="68">
        <v>114</v>
      </c>
      <c r="C70" s="23" t="s">
        <v>78</v>
      </c>
      <c r="D70" s="23" t="s">
        <v>177</v>
      </c>
      <c r="E70" s="23" t="s">
        <v>225</v>
      </c>
      <c r="F70" s="22">
        <v>1977</v>
      </c>
      <c r="G70" s="68" t="s">
        <v>36</v>
      </c>
      <c r="H70" s="68"/>
      <c r="I70" s="69" t="str">
        <f t="shared" si="2"/>
        <v>M</v>
      </c>
      <c r="J70" s="69" t="str">
        <f>IF(G70="M",(IF(F70&lt;=Kat_wiek!$A$11,Kat_wiek!$C$11,(IF(F70&lt;=Kat_wiek!$A$10,Kat_wiek!$C$10,(IF(F70&lt;=Kat_wiek!$A$9,Kat_wiek!$C$9,(IF(F70&lt;=Kat_wiek!$A$8,Kat_wiek!$C$8,(IF(F70&lt;=Kat_wiek!$A$7,Kat_wiek!$C$7,(IF(F70&lt;=Kat_wiek!$A$6,Kat_wiek!$C$6,(IF(F70&lt;=Kat_wiek!$A$5,Kat_wiek!$C$5,Kat_wiek!$C$4)))))))))))))),"")</f>
        <v>M3</v>
      </c>
      <c r="K70" s="69">
        <f>IF(H70="K",(IF(F70&lt;=Kat_wiek!$E$11,Kat_wiek!$G$11,(IF(F70&lt;=Kat_wiek!$E$10,Kat_wiek!$G$10,(IF(F70&lt;=Kat_wiek!$E$9,Kat_wiek!$G$9,(IF(F70&lt;=Kat_wiek!$E$8,Kat_wiek!$G$8,(IF(F70&lt;=Kat_wiek!$E$7,Kat_wiek!$G$7,(IF(F70&lt;=Kat_wiek!$E$6,Kat_wiek!$G$6,(IF(F70&lt;=Kat_wiek!$E$5,Kat_wiek!$G$5,Kat_wiek!$G$4)))))))))))))),"")</f>
      </c>
      <c r="L70" s="68"/>
      <c r="M70" s="23"/>
    </row>
    <row r="71" spans="1:13" ht="18">
      <c r="A71" s="68">
        <v>484</v>
      </c>
      <c r="B71" s="68">
        <v>93</v>
      </c>
      <c r="C71" s="23" t="s">
        <v>285</v>
      </c>
      <c r="D71" s="23" t="s">
        <v>286</v>
      </c>
      <c r="E71" s="23" t="s">
        <v>226</v>
      </c>
      <c r="F71" s="22">
        <v>1997</v>
      </c>
      <c r="G71" s="68"/>
      <c r="H71" s="68" t="s">
        <v>37</v>
      </c>
      <c r="I71" s="69" t="str">
        <f t="shared" si="2"/>
        <v>K</v>
      </c>
      <c r="J71" s="69">
        <f>IF(G71="M",(IF(F71&lt;=Kat_wiek!$A$11,Kat_wiek!$C$11,(IF(F71&lt;=Kat_wiek!$A$10,Kat_wiek!$C$10,(IF(F71&lt;=Kat_wiek!$A$9,Kat_wiek!$C$9,(IF(F71&lt;=Kat_wiek!$A$8,Kat_wiek!$C$8,(IF(F71&lt;=Kat_wiek!$A$7,Kat_wiek!$C$7,(IF(F71&lt;=Kat_wiek!$A$6,Kat_wiek!$C$6,(IF(F71&lt;=Kat_wiek!$A$5,Kat_wiek!$C$5,Kat_wiek!$C$4)))))))))))))),"")</f>
      </c>
      <c r="K71" s="69" t="str">
        <f>IF(H71="K",(IF(F71&lt;=Kat_wiek!$E$11,Kat_wiek!$G$11,(IF(F71&lt;=Kat_wiek!$E$10,Kat_wiek!$G$10,(IF(F71&lt;=Kat_wiek!$E$9,Kat_wiek!$G$9,(IF(F71&lt;=Kat_wiek!$E$8,Kat_wiek!$G$8,(IF(F71&lt;=Kat_wiek!$E$7,Kat_wiek!$G$7,(IF(F71&lt;=Kat_wiek!$E$6,Kat_wiek!$G$6,(IF(F71&lt;=Kat_wiek!$E$5,Kat_wiek!$G$5,Kat_wiek!$G$4)))))))))))))),"")</f>
        <v>K1</v>
      </c>
      <c r="L71" s="68"/>
      <c r="M71" s="23"/>
    </row>
    <row r="72" spans="1:13" ht="18">
      <c r="A72" s="68">
        <v>487</v>
      </c>
      <c r="B72" s="68">
        <v>1</v>
      </c>
      <c r="C72" s="23" t="s">
        <v>55</v>
      </c>
      <c r="D72" s="23" t="s">
        <v>154</v>
      </c>
      <c r="E72" s="23" t="s">
        <v>218</v>
      </c>
      <c r="F72" s="22">
        <v>1979</v>
      </c>
      <c r="G72" s="68"/>
      <c r="H72" s="68" t="s">
        <v>37</v>
      </c>
      <c r="I72" s="69" t="str">
        <f t="shared" si="2"/>
        <v>K</v>
      </c>
      <c r="J72" s="69">
        <f>IF(G72="M",(IF(F72&lt;=Kat_wiek!$A$11,Kat_wiek!$C$11,(IF(F72&lt;=Kat_wiek!$A$10,Kat_wiek!$C$10,(IF(F72&lt;=Kat_wiek!$A$9,Kat_wiek!$C$9,(IF(F72&lt;=Kat_wiek!$A$8,Kat_wiek!$C$8,(IF(F72&lt;=Kat_wiek!$A$7,Kat_wiek!$C$7,(IF(F72&lt;=Kat_wiek!$A$6,Kat_wiek!$C$6,(IF(F72&lt;=Kat_wiek!$A$5,Kat_wiek!$C$5,Kat_wiek!$C$4)))))))))))))),"")</f>
      </c>
      <c r="K72" s="69" t="str">
        <f>IF(H72="K",(IF(F72&lt;=Kat_wiek!$E$11,Kat_wiek!$G$11,(IF(F72&lt;=Kat_wiek!$E$10,Kat_wiek!$G$10,(IF(F72&lt;=Kat_wiek!$E$9,Kat_wiek!$G$9,(IF(F72&lt;=Kat_wiek!$E$8,Kat_wiek!$G$8,(IF(F72&lt;=Kat_wiek!$E$7,Kat_wiek!$G$7,(IF(F72&lt;=Kat_wiek!$E$6,Kat_wiek!$G$6,(IF(F72&lt;=Kat_wiek!$E$5,Kat_wiek!$G$5,Kat_wiek!$G$4)))))))))))))),"")</f>
        <v>K2</v>
      </c>
      <c r="L72" s="68"/>
      <c r="M72" s="23"/>
    </row>
    <row r="73" spans="1:13" ht="18">
      <c r="A73" s="68">
        <v>499</v>
      </c>
      <c r="B73" s="68">
        <v>33</v>
      </c>
      <c r="C73" s="23" t="s">
        <v>104</v>
      </c>
      <c r="D73" s="23" t="s">
        <v>195</v>
      </c>
      <c r="E73" s="23" t="s">
        <v>235</v>
      </c>
      <c r="F73" s="22">
        <v>1986</v>
      </c>
      <c r="G73" s="68"/>
      <c r="H73" s="68" t="s">
        <v>37</v>
      </c>
      <c r="I73" s="69" t="str">
        <f t="shared" si="2"/>
        <v>K</v>
      </c>
      <c r="J73" s="69">
        <f>IF(G73="M",(IF(F73&lt;=Kat_wiek!$A$11,Kat_wiek!$C$11,(IF(F73&lt;=Kat_wiek!$A$10,Kat_wiek!$C$10,(IF(F73&lt;=Kat_wiek!$A$9,Kat_wiek!$C$9,(IF(F73&lt;=Kat_wiek!$A$8,Kat_wiek!$C$8,(IF(F73&lt;=Kat_wiek!$A$7,Kat_wiek!$C$7,(IF(F73&lt;=Kat_wiek!$A$6,Kat_wiek!$C$6,(IF(F73&lt;=Kat_wiek!$A$5,Kat_wiek!$C$5,Kat_wiek!$C$4)))))))))))))),"")</f>
      </c>
      <c r="K73" s="69" t="str">
        <f>IF(H73="K",(IF(F73&lt;=Kat_wiek!$E$11,Kat_wiek!$G$11,(IF(F73&lt;=Kat_wiek!$E$10,Kat_wiek!$G$10,(IF(F73&lt;=Kat_wiek!$E$9,Kat_wiek!$G$9,(IF(F73&lt;=Kat_wiek!$E$8,Kat_wiek!$G$8,(IF(F73&lt;=Kat_wiek!$E$7,Kat_wiek!$G$7,(IF(F73&lt;=Kat_wiek!$E$6,Kat_wiek!$G$6,(IF(F73&lt;=Kat_wiek!$E$5,Kat_wiek!$G$5,Kat_wiek!$G$4)))))))))))))),"")</f>
        <v>K1</v>
      </c>
      <c r="L73" s="68"/>
      <c r="M73" s="23"/>
    </row>
    <row r="74" spans="1:13" ht="18">
      <c r="A74" s="68">
        <v>504</v>
      </c>
      <c r="B74" s="68">
        <v>111</v>
      </c>
      <c r="C74" s="23" t="s">
        <v>135</v>
      </c>
      <c r="D74" s="23" t="s">
        <v>188</v>
      </c>
      <c r="E74" s="23" t="s">
        <v>218</v>
      </c>
      <c r="F74" s="22">
        <v>1973</v>
      </c>
      <c r="G74" s="68"/>
      <c r="H74" s="68" t="s">
        <v>37</v>
      </c>
      <c r="I74" s="69" t="str">
        <f t="shared" si="2"/>
        <v>K</v>
      </c>
      <c r="J74" s="69">
        <f>IF(G74="M",(IF(F74&lt;=Kat_wiek!$A$11,Kat_wiek!$C$11,(IF(F74&lt;=Kat_wiek!$A$10,Kat_wiek!$C$10,(IF(F74&lt;=Kat_wiek!$A$9,Kat_wiek!$C$9,(IF(F74&lt;=Kat_wiek!$A$8,Kat_wiek!$C$8,(IF(F74&lt;=Kat_wiek!$A$7,Kat_wiek!$C$7,(IF(F74&lt;=Kat_wiek!$A$6,Kat_wiek!$C$6,(IF(F74&lt;=Kat_wiek!$A$5,Kat_wiek!$C$5,Kat_wiek!$C$4)))))))))))))),"")</f>
      </c>
      <c r="K74" s="69" t="str">
        <f>IF(H74="K",(IF(F74&lt;=Kat_wiek!$E$11,Kat_wiek!$G$11,(IF(F74&lt;=Kat_wiek!$E$10,Kat_wiek!$G$10,(IF(F74&lt;=Kat_wiek!$E$9,Kat_wiek!$G$9,(IF(F74&lt;=Kat_wiek!$E$8,Kat_wiek!$G$8,(IF(F74&lt;=Kat_wiek!$E$7,Kat_wiek!$G$7,(IF(F74&lt;=Kat_wiek!$E$6,Kat_wiek!$G$6,(IF(F74&lt;=Kat_wiek!$E$5,Kat_wiek!$G$5,Kat_wiek!$G$4)))))))))))))),"")</f>
        <v>K3</v>
      </c>
      <c r="L74" s="68"/>
      <c r="M74" s="23"/>
    </row>
    <row r="75" spans="1:13" ht="18">
      <c r="A75" s="68">
        <v>519</v>
      </c>
      <c r="B75" s="68">
        <v>27</v>
      </c>
      <c r="C75" s="23" t="s">
        <v>60</v>
      </c>
      <c r="D75" s="23" t="s">
        <v>158</v>
      </c>
      <c r="E75" s="23" t="s">
        <v>218</v>
      </c>
      <c r="F75" s="22">
        <v>1977</v>
      </c>
      <c r="G75" s="68"/>
      <c r="H75" s="68" t="s">
        <v>37</v>
      </c>
      <c r="I75" s="69" t="str">
        <f t="shared" si="2"/>
        <v>K</v>
      </c>
      <c r="J75" s="69">
        <f>IF(G75="M",(IF(F75&lt;=Kat_wiek!$A$11,Kat_wiek!$C$11,(IF(F75&lt;=Kat_wiek!$A$10,Kat_wiek!$C$10,(IF(F75&lt;=Kat_wiek!$A$9,Kat_wiek!$C$9,(IF(F75&lt;=Kat_wiek!$A$8,Kat_wiek!$C$8,(IF(F75&lt;=Kat_wiek!$A$7,Kat_wiek!$C$7,(IF(F75&lt;=Kat_wiek!$A$6,Kat_wiek!$C$6,(IF(F75&lt;=Kat_wiek!$A$5,Kat_wiek!$C$5,Kat_wiek!$C$4)))))))))))))),"")</f>
      </c>
      <c r="K75" s="69" t="str">
        <f>IF(H75="K",(IF(F75&lt;=Kat_wiek!$E$11,Kat_wiek!$G$11,(IF(F75&lt;=Kat_wiek!$E$10,Kat_wiek!$G$10,(IF(F75&lt;=Kat_wiek!$E$9,Kat_wiek!$G$9,(IF(F75&lt;=Kat_wiek!$E$8,Kat_wiek!$G$8,(IF(F75&lt;=Kat_wiek!$E$7,Kat_wiek!$G$7,(IF(F75&lt;=Kat_wiek!$E$6,Kat_wiek!$G$6,(IF(F75&lt;=Kat_wiek!$E$5,Kat_wiek!$G$5,Kat_wiek!$G$4)))))))))))))),"")</f>
        <v>K2</v>
      </c>
      <c r="L75" s="68"/>
      <c r="M75" s="23"/>
    </row>
    <row r="76" spans="1:13" ht="18">
      <c r="A76" s="68">
        <v>522</v>
      </c>
      <c r="B76" s="68">
        <v>13</v>
      </c>
      <c r="C76" s="23" t="s">
        <v>118</v>
      </c>
      <c r="D76" s="23" t="s">
        <v>205</v>
      </c>
      <c r="E76" s="23" t="s">
        <v>218</v>
      </c>
      <c r="F76" s="22">
        <v>1961</v>
      </c>
      <c r="G76" s="68" t="s">
        <v>36</v>
      </c>
      <c r="H76" s="68"/>
      <c r="I76" s="69" t="str">
        <f t="shared" si="2"/>
        <v>M</v>
      </c>
      <c r="J76" s="69" t="str">
        <f>IF(G76="M",(IF(F76&lt;=Kat_wiek!$A$11,Kat_wiek!$C$11,(IF(F76&lt;=Kat_wiek!$A$10,Kat_wiek!$C$10,(IF(F76&lt;=Kat_wiek!$A$9,Kat_wiek!$C$9,(IF(F76&lt;=Kat_wiek!$A$8,Kat_wiek!$C$8,(IF(F76&lt;=Kat_wiek!$A$7,Kat_wiek!$C$7,(IF(F76&lt;=Kat_wiek!$A$6,Kat_wiek!$C$6,(IF(F76&lt;=Kat_wiek!$A$5,Kat_wiek!$C$5,Kat_wiek!$C$4)))))))))))))),"")</f>
        <v>M5</v>
      </c>
      <c r="K76" s="69">
        <f>IF(H76="K",(IF(F76&lt;=Kat_wiek!$E$11,Kat_wiek!$G$11,(IF(F76&lt;=Kat_wiek!$E$10,Kat_wiek!$G$10,(IF(F76&lt;=Kat_wiek!$E$9,Kat_wiek!$G$9,(IF(F76&lt;=Kat_wiek!$E$8,Kat_wiek!$G$8,(IF(F76&lt;=Kat_wiek!$E$7,Kat_wiek!$G$7,(IF(F76&lt;=Kat_wiek!$E$6,Kat_wiek!$G$6,(IF(F76&lt;=Kat_wiek!$E$5,Kat_wiek!$G$5,Kat_wiek!$G$4)))))))))))))),"")</f>
      </c>
      <c r="L76" s="68"/>
      <c r="M76" s="23"/>
    </row>
    <row r="77" spans="1:13" ht="18">
      <c r="A77" s="68">
        <v>541</v>
      </c>
      <c r="B77" s="68">
        <v>76</v>
      </c>
      <c r="C77" s="23" t="s">
        <v>116</v>
      </c>
      <c r="D77" s="23" t="s">
        <v>174</v>
      </c>
      <c r="E77" s="23" t="s">
        <v>230</v>
      </c>
      <c r="F77" s="22">
        <v>1961</v>
      </c>
      <c r="G77" s="68" t="s">
        <v>36</v>
      </c>
      <c r="H77" s="68"/>
      <c r="I77" s="69" t="str">
        <f t="shared" si="2"/>
        <v>M</v>
      </c>
      <c r="J77" s="69" t="str">
        <f>IF(G77="M",(IF(F77&lt;=Kat_wiek!$A$11,Kat_wiek!$C$11,(IF(F77&lt;=Kat_wiek!$A$10,Kat_wiek!$C$10,(IF(F77&lt;=Kat_wiek!$A$9,Kat_wiek!$C$9,(IF(F77&lt;=Kat_wiek!$A$8,Kat_wiek!$C$8,(IF(F77&lt;=Kat_wiek!$A$7,Kat_wiek!$C$7,(IF(F77&lt;=Kat_wiek!$A$6,Kat_wiek!$C$6,(IF(F77&lt;=Kat_wiek!$A$5,Kat_wiek!$C$5,Kat_wiek!$C$4)))))))))))))),"")</f>
        <v>M5</v>
      </c>
      <c r="K77" s="69">
        <f>IF(H77="K",(IF(F77&lt;=Kat_wiek!$E$11,Kat_wiek!$G$11,(IF(F77&lt;=Kat_wiek!$E$10,Kat_wiek!$G$10,(IF(F77&lt;=Kat_wiek!$E$9,Kat_wiek!$G$9,(IF(F77&lt;=Kat_wiek!$E$8,Kat_wiek!$G$8,(IF(F77&lt;=Kat_wiek!$E$7,Kat_wiek!$G$7,(IF(F77&lt;=Kat_wiek!$E$6,Kat_wiek!$G$6,(IF(F77&lt;=Kat_wiek!$E$5,Kat_wiek!$G$5,Kat_wiek!$G$4)))))))))))))),"")</f>
      </c>
      <c r="L77" s="68"/>
      <c r="M77" s="23"/>
    </row>
    <row r="78" spans="1:13" ht="18">
      <c r="A78" s="68">
        <v>549</v>
      </c>
      <c r="B78" s="68">
        <v>99</v>
      </c>
      <c r="C78" s="23" t="s">
        <v>136</v>
      </c>
      <c r="D78" s="23" t="s">
        <v>211</v>
      </c>
      <c r="E78" s="23" t="s">
        <v>243</v>
      </c>
      <c r="F78" s="22">
        <v>1955</v>
      </c>
      <c r="G78" s="68" t="s">
        <v>36</v>
      </c>
      <c r="H78" s="68"/>
      <c r="I78" s="69" t="str">
        <f t="shared" si="2"/>
        <v>M</v>
      </c>
      <c r="J78" s="69" t="str">
        <f>IF(G78="M",(IF(F78&lt;=Kat_wiek!$A$11,Kat_wiek!$C$11,(IF(F78&lt;=Kat_wiek!$A$10,Kat_wiek!$C$10,(IF(F78&lt;=Kat_wiek!$A$9,Kat_wiek!$C$9,(IF(F78&lt;=Kat_wiek!$A$8,Kat_wiek!$C$8,(IF(F78&lt;=Kat_wiek!$A$7,Kat_wiek!$C$7,(IF(F78&lt;=Kat_wiek!$A$6,Kat_wiek!$C$6,(IF(F78&lt;=Kat_wiek!$A$5,Kat_wiek!$C$5,Kat_wiek!$C$4)))))))))))))),"")</f>
        <v>M5</v>
      </c>
      <c r="K78" s="69">
        <f>IF(H78="K",(IF(F78&lt;=Kat_wiek!$E$11,Kat_wiek!$G$11,(IF(F78&lt;=Kat_wiek!$E$10,Kat_wiek!$G$10,(IF(F78&lt;=Kat_wiek!$E$9,Kat_wiek!$G$9,(IF(F78&lt;=Kat_wiek!$E$8,Kat_wiek!$G$8,(IF(F78&lt;=Kat_wiek!$E$7,Kat_wiek!$G$7,(IF(F78&lt;=Kat_wiek!$E$6,Kat_wiek!$G$6,(IF(F78&lt;=Kat_wiek!$E$5,Kat_wiek!$G$5,Kat_wiek!$G$4)))))))))))))),"")</f>
      </c>
      <c r="L78" s="68"/>
      <c r="M78" s="23"/>
    </row>
    <row r="79" spans="1:13" ht="18">
      <c r="A79" s="68">
        <v>555</v>
      </c>
      <c r="B79" s="68">
        <v>2</v>
      </c>
      <c r="C79" s="23" t="s">
        <v>98</v>
      </c>
      <c r="D79" s="23" t="s">
        <v>189</v>
      </c>
      <c r="E79" s="23" t="s">
        <v>219</v>
      </c>
      <c r="F79" s="22">
        <v>1972</v>
      </c>
      <c r="G79" s="68"/>
      <c r="H79" s="68" t="s">
        <v>37</v>
      </c>
      <c r="I79" s="69" t="str">
        <f t="shared" si="2"/>
        <v>K</v>
      </c>
      <c r="J79" s="69">
        <f>IF(G79="M",(IF(F79&lt;=Kat_wiek!$A$11,Kat_wiek!$C$11,(IF(F79&lt;=Kat_wiek!$A$10,Kat_wiek!$C$10,(IF(F79&lt;=Kat_wiek!$A$9,Kat_wiek!$C$9,(IF(F79&lt;=Kat_wiek!$A$8,Kat_wiek!$C$8,(IF(F79&lt;=Kat_wiek!$A$7,Kat_wiek!$C$7,(IF(F79&lt;=Kat_wiek!$A$6,Kat_wiek!$C$6,(IF(F79&lt;=Kat_wiek!$A$5,Kat_wiek!$C$5,Kat_wiek!$C$4)))))))))))))),"")</f>
      </c>
      <c r="K79" s="69" t="str">
        <f>IF(H79="K",(IF(F79&lt;=Kat_wiek!$E$11,Kat_wiek!$G$11,(IF(F79&lt;=Kat_wiek!$E$10,Kat_wiek!$G$10,(IF(F79&lt;=Kat_wiek!$E$9,Kat_wiek!$G$9,(IF(F79&lt;=Kat_wiek!$E$8,Kat_wiek!$G$8,(IF(F79&lt;=Kat_wiek!$E$7,Kat_wiek!$G$7,(IF(F79&lt;=Kat_wiek!$E$6,Kat_wiek!$G$6,(IF(F79&lt;=Kat_wiek!$E$5,Kat_wiek!$G$5,Kat_wiek!$G$4)))))))))))))),"")</f>
        <v>K3</v>
      </c>
      <c r="L79" s="68"/>
      <c r="M79" s="23"/>
    </row>
    <row r="80" spans="1:13" ht="18">
      <c r="A80" s="68">
        <v>565</v>
      </c>
      <c r="B80" s="68">
        <v>52</v>
      </c>
      <c r="C80" s="23" t="s">
        <v>100</v>
      </c>
      <c r="D80" s="23" t="s">
        <v>192</v>
      </c>
      <c r="E80" s="23" t="s">
        <v>219</v>
      </c>
      <c r="F80" s="22">
        <v>1952</v>
      </c>
      <c r="G80" s="68" t="s">
        <v>36</v>
      </c>
      <c r="H80" s="68"/>
      <c r="I80" s="69" t="str">
        <f t="shared" si="2"/>
        <v>M</v>
      </c>
      <c r="J80" s="69" t="str">
        <f>IF(G80="M",(IF(F80&lt;=Kat_wiek!$A$11,Kat_wiek!$C$11,(IF(F80&lt;=Kat_wiek!$A$10,Kat_wiek!$C$10,(IF(F80&lt;=Kat_wiek!$A$9,Kat_wiek!$C$9,(IF(F80&lt;=Kat_wiek!$A$8,Kat_wiek!$C$8,(IF(F80&lt;=Kat_wiek!$A$7,Kat_wiek!$C$7,(IF(F80&lt;=Kat_wiek!$A$6,Kat_wiek!$C$6,(IF(F80&lt;=Kat_wiek!$A$5,Kat_wiek!$C$5,Kat_wiek!$C$4)))))))))))))),"")</f>
        <v>M6</v>
      </c>
      <c r="K80" s="69">
        <f>IF(H80="K",(IF(F80&lt;=Kat_wiek!$E$11,Kat_wiek!$G$11,(IF(F80&lt;=Kat_wiek!$E$10,Kat_wiek!$G$10,(IF(F80&lt;=Kat_wiek!$E$9,Kat_wiek!$G$9,(IF(F80&lt;=Kat_wiek!$E$8,Kat_wiek!$G$8,(IF(F80&lt;=Kat_wiek!$E$7,Kat_wiek!$G$7,(IF(F80&lt;=Kat_wiek!$E$6,Kat_wiek!$G$6,(IF(F80&lt;=Kat_wiek!$E$5,Kat_wiek!$G$5,Kat_wiek!$G$4)))))))))))))),"")</f>
      </c>
      <c r="L80" s="68"/>
      <c r="M80" s="23"/>
    </row>
    <row r="81" spans="1:13" ht="18">
      <c r="A81" s="68">
        <v>566</v>
      </c>
      <c r="B81" s="68">
        <v>72</v>
      </c>
      <c r="C81" s="23" t="s">
        <v>85</v>
      </c>
      <c r="D81" s="23" t="s">
        <v>176</v>
      </c>
      <c r="E81" s="23" t="s">
        <v>218</v>
      </c>
      <c r="F81" s="22">
        <v>1981</v>
      </c>
      <c r="G81" s="68" t="s">
        <v>36</v>
      </c>
      <c r="H81" s="68"/>
      <c r="I81" s="69" t="str">
        <f t="shared" si="2"/>
        <v>M</v>
      </c>
      <c r="J81" s="69" t="str">
        <f>IF(G81="M",(IF(F81&lt;=Kat_wiek!$A$11,Kat_wiek!$C$11,(IF(F81&lt;=Kat_wiek!$A$10,Kat_wiek!$C$10,(IF(F81&lt;=Kat_wiek!$A$9,Kat_wiek!$C$9,(IF(F81&lt;=Kat_wiek!$A$8,Kat_wiek!$C$8,(IF(F81&lt;=Kat_wiek!$A$7,Kat_wiek!$C$7,(IF(F81&lt;=Kat_wiek!$A$6,Kat_wiek!$C$6,(IF(F81&lt;=Kat_wiek!$A$5,Kat_wiek!$C$5,Kat_wiek!$C$4)))))))))))))),"")</f>
        <v>M3</v>
      </c>
      <c r="K81" s="69">
        <f>IF(H81="K",(IF(F81&lt;=Kat_wiek!$E$11,Kat_wiek!$G$11,(IF(F81&lt;=Kat_wiek!$E$10,Kat_wiek!$G$10,(IF(F81&lt;=Kat_wiek!$E$9,Kat_wiek!$G$9,(IF(F81&lt;=Kat_wiek!$E$8,Kat_wiek!$G$8,(IF(F81&lt;=Kat_wiek!$E$7,Kat_wiek!$G$7,(IF(F81&lt;=Kat_wiek!$E$6,Kat_wiek!$G$6,(IF(F81&lt;=Kat_wiek!$E$5,Kat_wiek!$G$5,Kat_wiek!$G$4)))))))))))))),"")</f>
      </c>
      <c r="L81" s="68"/>
      <c r="M81" s="23"/>
    </row>
    <row r="82" spans="1:13" ht="18">
      <c r="A82" s="68">
        <v>568</v>
      </c>
      <c r="B82" s="68">
        <v>7</v>
      </c>
      <c r="C82" s="23" t="s">
        <v>97</v>
      </c>
      <c r="D82" s="23" t="s">
        <v>187</v>
      </c>
      <c r="E82" s="23" t="s">
        <v>219</v>
      </c>
      <c r="F82" s="22">
        <v>1978</v>
      </c>
      <c r="G82" s="68"/>
      <c r="H82" s="68" t="s">
        <v>37</v>
      </c>
      <c r="I82" s="69" t="str">
        <f t="shared" si="2"/>
        <v>K</v>
      </c>
      <c r="J82" s="69">
        <f>IF(G82="M",(IF(F82&lt;=Kat_wiek!$A$11,Kat_wiek!$C$11,(IF(F82&lt;=Kat_wiek!$A$10,Kat_wiek!$C$10,(IF(F82&lt;=Kat_wiek!$A$9,Kat_wiek!$C$9,(IF(F82&lt;=Kat_wiek!$A$8,Kat_wiek!$C$8,(IF(F82&lt;=Kat_wiek!$A$7,Kat_wiek!$C$7,(IF(F82&lt;=Kat_wiek!$A$6,Kat_wiek!$C$6,(IF(F82&lt;=Kat_wiek!$A$5,Kat_wiek!$C$5,Kat_wiek!$C$4)))))))))))))),"")</f>
      </c>
      <c r="K82" s="69" t="str">
        <f>IF(H82="K",(IF(F82&lt;=Kat_wiek!$E$11,Kat_wiek!$G$11,(IF(F82&lt;=Kat_wiek!$E$10,Kat_wiek!$G$10,(IF(F82&lt;=Kat_wiek!$E$9,Kat_wiek!$G$9,(IF(F82&lt;=Kat_wiek!$E$8,Kat_wiek!$G$8,(IF(F82&lt;=Kat_wiek!$E$7,Kat_wiek!$G$7,(IF(F82&lt;=Kat_wiek!$E$6,Kat_wiek!$G$6,(IF(F82&lt;=Kat_wiek!$E$5,Kat_wiek!$G$5,Kat_wiek!$G$4)))))))))))))),"")</f>
        <v>K2</v>
      </c>
      <c r="L82" s="68"/>
      <c r="M82" s="23"/>
    </row>
    <row r="83" spans="1:13" ht="18">
      <c r="A83" s="68">
        <v>570</v>
      </c>
      <c r="B83" s="68">
        <v>19</v>
      </c>
      <c r="C83" s="23" t="s">
        <v>79</v>
      </c>
      <c r="D83" s="23" t="s">
        <v>166</v>
      </c>
      <c r="E83" s="23"/>
      <c r="F83" s="22">
        <v>1979</v>
      </c>
      <c r="G83" s="68"/>
      <c r="H83" s="68" t="s">
        <v>37</v>
      </c>
      <c r="I83" s="69" t="str">
        <f t="shared" si="2"/>
        <v>K</v>
      </c>
      <c r="J83" s="69">
        <f>IF(G83="M",(IF(F83&lt;=Kat_wiek!$A$11,Kat_wiek!$C$11,(IF(F83&lt;=Kat_wiek!$A$10,Kat_wiek!$C$10,(IF(F83&lt;=Kat_wiek!$A$9,Kat_wiek!$C$9,(IF(F83&lt;=Kat_wiek!$A$8,Kat_wiek!$C$8,(IF(F83&lt;=Kat_wiek!$A$7,Kat_wiek!$C$7,(IF(F83&lt;=Kat_wiek!$A$6,Kat_wiek!$C$6,(IF(F83&lt;=Kat_wiek!$A$5,Kat_wiek!$C$5,Kat_wiek!$C$4)))))))))))))),"")</f>
      </c>
      <c r="K83" s="69" t="str">
        <f>IF(H83="K",(IF(F83&lt;=Kat_wiek!$E$11,Kat_wiek!$G$11,(IF(F83&lt;=Kat_wiek!$E$10,Kat_wiek!$G$10,(IF(F83&lt;=Kat_wiek!$E$9,Kat_wiek!$G$9,(IF(F83&lt;=Kat_wiek!$E$8,Kat_wiek!$G$8,(IF(F83&lt;=Kat_wiek!$E$7,Kat_wiek!$G$7,(IF(F83&lt;=Kat_wiek!$E$6,Kat_wiek!$G$6,(IF(F83&lt;=Kat_wiek!$E$5,Kat_wiek!$G$5,Kat_wiek!$G$4)))))))))))))),"")</f>
        <v>K2</v>
      </c>
      <c r="L83" s="68"/>
      <c r="M83" s="23"/>
    </row>
    <row r="84" spans="1:13" ht="18">
      <c r="A84" s="68">
        <v>574</v>
      </c>
      <c r="B84" s="68">
        <v>43</v>
      </c>
      <c r="C84" s="23" t="s">
        <v>265</v>
      </c>
      <c r="D84" s="23" t="s">
        <v>184</v>
      </c>
      <c r="E84" s="23" t="s">
        <v>266</v>
      </c>
      <c r="F84" s="22">
        <v>1998</v>
      </c>
      <c r="G84" s="68" t="s">
        <v>36</v>
      </c>
      <c r="H84" s="68"/>
      <c r="I84" s="69" t="str">
        <f t="shared" si="2"/>
        <v>M</v>
      </c>
      <c r="J84" s="69" t="str">
        <f>IF(G84="M",(IF(F84&lt;=Kat_wiek!$A$11,Kat_wiek!$C$11,(IF(F84&lt;=Kat_wiek!$A$10,Kat_wiek!$C$10,(IF(F84&lt;=Kat_wiek!$A$9,Kat_wiek!$C$9,(IF(F84&lt;=Kat_wiek!$A$8,Kat_wiek!$C$8,(IF(F84&lt;=Kat_wiek!$A$7,Kat_wiek!$C$7,(IF(F84&lt;=Kat_wiek!$A$6,Kat_wiek!$C$6,(IF(F84&lt;=Kat_wiek!$A$5,Kat_wiek!$C$5,Kat_wiek!$C$4)))))))))))))),"")</f>
        <v>M1</v>
      </c>
      <c r="K84" s="69">
        <f>IF(H84="K",(IF(F84&lt;=Kat_wiek!$E$11,Kat_wiek!$G$11,(IF(F84&lt;=Kat_wiek!$E$10,Kat_wiek!$G$10,(IF(F84&lt;=Kat_wiek!$E$9,Kat_wiek!$G$9,(IF(F84&lt;=Kat_wiek!$E$8,Kat_wiek!$G$8,(IF(F84&lt;=Kat_wiek!$E$7,Kat_wiek!$G$7,(IF(F84&lt;=Kat_wiek!$E$6,Kat_wiek!$G$6,(IF(F84&lt;=Kat_wiek!$E$5,Kat_wiek!$G$5,Kat_wiek!$G$4)))))))))))))),"")</f>
      </c>
      <c r="L84" s="68"/>
      <c r="M84" s="23"/>
    </row>
    <row r="85" spans="1:13" ht="18">
      <c r="A85" s="68">
        <v>576</v>
      </c>
      <c r="B85" s="68">
        <v>106</v>
      </c>
      <c r="C85" s="23" t="s">
        <v>291</v>
      </c>
      <c r="D85" s="23" t="s">
        <v>213</v>
      </c>
      <c r="E85" s="23" t="s">
        <v>218</v>
      </c>
      <c r="F85" s="22">
        <v>1966</v>
      </c>
      <c r="G85" s="68" t="s">
        <v>36</v>
      </c>
      <c r="H85" s="68"/>
      <c r="I85" s="69" t="str">
        <f t="shared" si="2"/>
        <v>M</v>
      </c>
      <c r="J85" s="69" t="str">
        <f>IF(G85="M",(IF(F85&lt;=Kat_wiek!$A$11,Kat_wiek!$C$11,(IF(F85&lt;=Kat_wiek!$A$10,Kat_wiek!$C$10,(IF(F85&lt;=Kat_wiek!$A$9,Kat_wiek!$C$9,(IF(F85&lt;=Kat_wiek!$A$8,Kat_wiek!$C$8,(IF(F85&lt;=Kat_wiek!$A$7,Kat_wiek!$C$7,(IF(F85&lt;=Kat_wiek!$A$6,Kat_wiek!$C$6,(IF(F85&lt;=Kat_wiek!$A$5,Kat_wiek!$C$5,Kat_wiek!$C$4)))))))))))))),"")</f>
        <v>M4</v>
      </c>
      <c r="K85" s="69">
        <f>IF(H85="K",(IF(F85&lt;=Kat_wiek!$E$11,Kat_wiek!$G$11,(IF(F85&lt;=Kat_wiek!$E$10,Kat_wiek!$G$10,(IF(F85&lt;=Kat_wiek!$E$9,Kat_wiek!$G$9,(IF(F85&lt;=Kat_wiek!$E$8,Kat_wiek!$G$8,(IF(F85&lt;=Kat_wiek!$E$7,Kat_wiek!$G$7,(IF(F85&lt;=Kat_wiek!$E$6,Kat_wiek!$G$6,(IF(F85&lt;=Kat_wiek!$E$5,Kat_wiek!$G$5,Kat_wiek!$G$4)))))))))))))),"")</f>
      </c>
      <c r="L85" s="68"/>
      <c r="M85" s="23"/>
    </row>
    <row r="86" spans="1:13" ht="18">
      <c r="A86" s="68">
        <v>577</v>
      </c>
      <c r="B86" s="68">
        <v>105</v>
      </c>
      <c r="C86" s="23" t="s">
        <v>290</v>
      </c>
      <c r="D86" s="23" t="s">
        <v>200</v>
      </c>
      <c r="E86" s="23" t="s">
        <v>218</v>
      </c>
      <c r="F86" s="22">
        <v>1996</v>
      </c>
      <c r="G86" s="68" t="s">
        <v>36</v>
      </c>
      <c r="H86" s="68"/>
      <c r="I86" s="69" t="str">
        <f t="shared" si="2"/>
        <v>M</v>
      </c>
      <c r="J86" s="69" t="str">
        <f>IF(G86="M",(IF(F86&lt;=Kat_wiek!$A$11,Kat_wiek!$C$11,(IF(F86&lt;=Kat_wiek!$A$10,Kat_wiek!$C$10,(IF(F86&lt;=Kat_wiek!$A$9,Kat_wiek!$C$9,(IF(F86&lt;=Kat_wiek!$A$8,Kat_wiek!$C$8,(IF(F86&lt;=Kat_wiek!$A$7,Kat_wiek!$C$7,(IF(F86&lt;=Kat_wiek!$A$6,Kat_wiek!$C$6,(IF(F86&lt;=Kat_wiek!$A$5,Kat_wiek!$C$5,Kat_wiek!$C$4)))))))))))))),"")</f>
        <v>M1</v>
      </c>
      <c r="K86" s="69">
        <f>IF(H86="K",(IF(F86&lt;=Kat_wiek!$E$11,Kat_wiek!$G$11,(IF(F86&lt;=Kat_wiek!$E$10,Kat_wiek!$G$10,(IF(F86&lt;=Kat_wiek!$E$9,Kat_wiek!$G$9,(IF(F86&lt;=Kat_wiek!$E$8,Kat_wiek!$G$8,(IF(F86&lt;=Kat_wiek!$E$7,Kat_wiek!$G$7,(IF(F86&lt;=Kat_wiek!$E$6,Kat_wiek!$G$6,(IF(F86&lt;=Kat_wiek!$E$5,Kat_wiek!$G$5,Kat_wiek!$G$4)))))))))))))),"")</f>
      </c>
      <c r="L86" s="68"/>
      <c r="M86" s="23"/>
    </row>
    <row r="87" spans="1:13" ht="18">
      <c r="A87" s="68">
        <v>581</v>
      </c>
      <c r="B87" s="68">
        <v>55</v>
      </c>
      <c r="C87" s="23" t="s">
        <v>272</v>
      </c>
      <c r="D87" s="23" t="s">
        <v>181</v>
      </c>
      <c r="E87" s="23"/>
      <c r="F87" s="22">
        <v>1988</v>
      </c>
      <c r="G87" s="68" t="s">
        <v>36</v>
      </c>
      <c r="H87" s="68"/>
      <c r="I87" s="69" t="str">
        <f t="shared" si="2"/>
        <v>M</v>
      </c>
      <c r="J87" s="69" t="str">
        <f>IF(G87="M",(IF(F87&lt;=Kat_wiek!$A$11,Kat_wiek!$C$11,(IF(F87&lt;=Kat_wiek!$A$10,Kat_wiek!$C$10,(IF(F87&lt;=Kat_wiek!$A$9,Kat_wiek!$C$9,(IF(F87&lt;=Kat_wiek!$A$8,Kat_wiek!$C$8,(IF(F87&lt;=Kat_wiek!$A$7,Kat_wiek!$C$7,(IF(F87&lt;=Kat_wiek!$A$6,Kat_wiek!$C$6,(IF(F87&lt;=Kat_wiek!$A$5,Kat_wiek!$C$5,Kat_wiek!$C$4)))))))))))))),"")</f>
        <v>M2</v>
      </c>
      <c r="K87" s="69">
        <f>IF(H87="K",(IF(F87&lt;=Kat_wiek!$E$11,Kat_wiek!$G$11,(IF(F87&lt;=Kat_wiek!$E$10,Kat_wiek!$G$10,(IF(F87&lt;=Kat_wiek!$E$9,Kat_wiek!$G$9,(IF(F87&lt;=Kat_wiek!$E$8,Kat_wiek!$G$8,(IF(F87&lt;=Kat_wiek!$E$7,Kat_wiek!$G$7,(IF(F87&lt;=Kat_wiek!$E$6,Kat_wiek!$G$6,(IF(F87&lt;=Kat_wiek!$E$5,Kat_wiek!$G$5,Kat_wiek!$G$4)))))))))))))),"")</f>
      </c>
      <c r="L87" s="68"/>
      <c r="M87" s="23"/>
    </row>
    <row r="88" spans="1:13" ht="18">
      <c r="A88" s="68">
        <v>588</v>
      </c>
      <c r="B88" s="68">
        <v>87</v>
      </c>
      <c r="C88" s="23" t="s">
        <v>56</v>
      </c>
      <c r="D88" s="23" t="s">
        <v>155</v>
      </c>
      <c r="E88" s="23" t="s">
        <v>218</v>
      </c>
      <c r="F88" s="22">
        <v>1978</v>
      </c>
      <c r="G88" s="68" t="s">
        <v>36</v>
      </c>
      <c r="H88" s="68"/>
      <c r="I88" s="69" t="str">
        <f t="shared" si="2"/>
        <v>M</v>
      </c>
      <c r="J88" s="69" t="str">
        <f>IF(G88="M",(IF(F88&lt;=Kat_wiek!$A$11,Kat_wiek!$C$11,(IF(F88&lt;=Kat_wiek!$A$10,Kat_wiek!$C$10,(IF(F88&lt;=Kat_wiek!$A$9,Kat_wiek!$C$9,(IF(F88&lt;=Kat_wiek!$A$8,Kat_wiek!$C$8,(IF(F88&lt;=Kat_wiek!$A$7,Kat_wiek!$C$7,(IF(F88&lt;=Kat_wiek!$A$6,Kat_wiek!$C$6,(IF(F88&lt;=Kat_wiek!$A$5,Kat_wiek!$C$5,Kat_wiek!$C$4)))))))))))))),"")</f>
        <v>M3</v>
      </c>
      <c r="K88" s="69">
        <f>IF(H88="K",(IF(F88&lt;=Kat_wiek!$E$11,Kat_wiek!$G$11,(IF(F88&lt;=Kat_wiek!$E$10,Kat_wiek!$G$10,(IF(F88&lt;=Kat_wiek!$E$9,Kat_wiek!$G$9,(IF(F88&lt;=Kat_wiek!$E$8,Kat_wiek!$G$8,(IF(F88&lt;=Kat_wiek!$E$7,Kat_wiek!$G$7,(IF(F88&lt;=Kat_wiek!$E$6,Kat_wiek!$G$6,(IF(F88&lt;=Kat_wiek!$E$5,Kat_wiek!$G$5,Kat_wiek!$G$4)))))))))))))),"")</f>
      </c>
      <c r="L88" s="68"/>
      <c r="M88" s="23"/>
    </row>
    <row r="89" spans="1:13" ht="18">
      <c r="A89" s="68">
        <v>601</v>
      </c>
      <c r="B89" s="68">
        <v>47</v>
      </c>
      <c r="C89" s="23" t="s">
        <v>144</v>
      </c>
      <c r="D89" s="23" t="s">
        <v>200</v>
      </c>
      <c r="E89" s="23" t="s">
        <v>248</v>
      </c>
      <c r="F89" s="22">
        <v>1988</v>
      </c>
      <c r="G89" s="68" t="s">
        <v>36</v>
      </c>
      <c r="H89" s="68"/>
      <c r="I89" s="69" t="str">
        <f t="shared" si="2"/>
        <v>M</v>
      </c>
      <c r="J89" s="69" t="str">
        <f>IF(G89="M",(IF(F89&lt;=Kat_wiek!$A$11,Kat_wiek!$C$11,(IF(F89&lt;=Kat_wiek!$A$10,Kat_wiek!$C$10,(IF(F89&lt;=Kat_wiek!$A$9,Kat_wiek!$C$9,(IF(F89&lt;=Kat_wiek!$A$8,Kat_wiek!$C$8,(IF(F89&lt;=Kat_wiek!$A$7,Kat_wiek!$C$7,(IF(F89&lt;=Kat_wiek!$A$6,Kat_wiek!$C$6,(IF(F89&lt;=Kat_wiek!$A$5,Kat_wiek!$C$5,Kat_wiek!$C$4)))))))))))))),"")</f>
        <v>M2</v>
      </c>
      <c r="K89" s="69">
        <f>IF(H89="K",(IF(F89&lt;=Kat_wiek!$E$11,Kat_wiek!$G$11,(IF(F89&lt;=Kat_wiek!$E$10,Kat_wiek!$G$10,(IF(F89&lt;=Kat_wiek!$E$9,Kat_wiek!$G$9,(IF(F89&lt;=Kat_wiek!$E$8,Kat_wiek!$G$8,(IF(F89&lt;=Kat_wiek!$E$7,Kat_wiek!$G$7,(IF(F89&lt;=Kat_wiek!$E$6,Kat_wiek!$G$6,(IF(F89&lt;=Kat_wiek!$E$5,Kat_wiek!$G$5,Kat_wiek!$G$4)))))))))))))),"")</f>
      </c>
      <c r="L89" s="68"/>
      <c r="M89" s="23"/>
    </row>
    <row r="90" spans="1:13" ht="18">
      <c r="A90" s="68">
        <v>602</v>
      </c>
      <c r="B90" s="68">
        <v>14</v>
      </c>
      <c r="C90" s="23" t="s">
        <v>117</v>
      </c>
      <c r="D90" s="23" t="s">
        <v>188</v>
      </c>
      <c r="E90" s="23" t="s">
        <v>218</v>
      </c>
      <c r="F90" s="22">
        <v>1984</v>
      </c>
      <c r="G90" s="68"/>
      <c r="H90" s="68" t="s">
        <v>37</v>
      </c>
      <c r="I90" s="69" t="str">
        <f t="shared" si="2"/>
        <v>K</v>
      </c>
      <c r="J90" s="69">
        <f>IF(G90="M",(IF(F90&lt;=Kat_wiek!$A$11,Kat_wiek!$C$11,(IF(F90&lt;=Kat_wiek!$A$10,Kat_wiek!$C$10,(IF(F90&lt;=Kat_wiek!$A$9,Kat_wiek!$C$9,(IF(F90&lt;=Kat_wiek!$A$8,Kat_wiek!$C$8,(IF(F90&lt;=Kat_wiek!$A$7,Kat_wiek!$C$7,(IF(F90&lt;=Kat_wiek!$A$6,Kat_wiek!$C$6,(IF(F90&lt;=Kat_wiek!$A$5,Kat_wiek!$C$5,Kat_wiek!$C$4)))))))))))))),"")</f>
      </c>
      <c r="K90" s="69" t="str">
        <f>IF(H90="K",(IF(F90&lt;=Kat_wiek!$E$11,Kat_wiek!$G$11,(IF(F90&lt;=Kat_wiek!$E$10,Kat_wiek!$G$10,(IF(F90&lt;=Kat_wiek!$E$9,Kat_wiek!$G$9,(IF(F90&lt;=Kat_wiek!$E$8,Kat_wiek!$G$8,(IF(F90&lt;=Kat_wiek!$E$7,Kat_wiek!$G$7,(IF(F90&lt;=Kat_wiek!$E$6,Kat_wiek!$G$6,(IF(F90&lt;=Kat_wiek!$E$5,Kat_wiek!$G$5,Kat_wiek!$G$4)))))))))))))),"")</f>
        <v>K2</v>
      </c>
      <c r="L90" s="68"/>
      <c r="M90" s="23"/>
    </row>
    <row r="91" spans="1:13" ht="18">
      <c r="A91" s="68">
        <v>603</v>
      </c>
      <c r="B91" s="68">
        <v>11</v>
      </c>
      <c r="C91" s="23" t="s">
        <v>264</v>
      </c>
      <c r="D91" s="23" t="s">
        <v>176</v>
      </c>
      <c r="E91" s="23" t="s">
        <v>218</v>
      </c>
      <c r="F91" s="22">
        <v>1964</v>
      </c>
      <c r="G91" s="68" t="s">
        <v>36</v>
      </c>
      <c r="H91" s="68"/>
      <c r="I91" s="69" t="str">
        <f t="shared" si="2"/>
        <v>M</v>
      </c>
      <c r="J91" s="69" t="str">
        <f>IF(G91="M",(IF(F91&lt;=Kat_wiek!$A$11,Kat_wiek!$C$11,(IF(F91&lt;=Kat_wiek!$A$10,Kat_wiek!$C$10,(IF(F91&lt;=Kat_wiek!$A$9,Kat_wiek!$C$9,(IF(F91&lt;=Kat_wiek!$A$8,Kat_wiek!$C$8,(IF(F91&lt;=Kat_wiek!$A$7,Kat_wiek!$C$7,(IF(F91&lt;=Kat_wiek!$A$6,Kat_wiek!$C$6,(IF(F91&lt;=Kat_wiek!$A$5,Kat_wiek!$C$5,Kat_wiek!$C$4)))))))))))))),"")</f>
        <v>M5</v>
      </c>
      <c r="K91" s="69">
        <f>IF(H91="K",(IF(F91&lt;=Kat_wiek!$E$11,Kat_wiek!$G$11,(IF(F91&lt;=Kat_wiek!$E$10,Kat_wiek!$G$10,(IF(F91&lt;=Kat_wiek!$E$9,Kat_wiek!$G$9,(IF(F91&lt;=Kat_wiek!$E$8,Kat_wiek!$G$8,(IF(F91&lt;=Kat_wiek!$E$7,Kat_wiek!$G$7,(IF(F91&lt;=Kat_wiek!$E$6,Kat_wiek!$G$6,(IF(F91&lt;=Kat_wiek!$E$5,Kat_wiek!$G$5,Kat_wiek!$G$4)))))))))))))),"")</f>
      </c>
      <c r="L91" s="68"/>
      <c r="M91" s="23"/>
    </row>
    <row r="92" spans="1:13" ht="18">
      <c r="A92" s="68">
        <v>622</v>
      </c>
      <c r="B92" s="68">
        <v>56</v>
      </c>
      <c r="C92" s="23" t="s">
        <v>273</v>
      </c>
      <c r="D92" s="23" t="s">
        <v>208</v>
      </c>
      <c r="E92" s="23" t="s">
        <v>218</v>
      </c>
      <c r="F92" s="22">
        <v>1978</v>
      </c>
      <c r="G92" s="68" t="s">
        <v>36</v>
      </c>
      <c r="H92" s="68"/>
      <c r="I92" s="69" t="str">
        <f t="shared" si="2"/>
        <v>M</v>
      </c>
      <c r="J92" s="69" t="str">
        <f>IF(G92="M",(IF(F92&lt;=Kat_wiek!$A$11,Kat_wiek!$C$11,(IF(F92&lt;=Kat_wiek!$A$10,Kat_wiek!$C$10,(IF(F92&lt;=Kat_wiek!$A$9,Kat_wiek!$C$9,(IF(F92&lt;=Kat_wiek!$A$8,Kat_wiek!$C$8,(IF(F92&lt;=Kat_wiek!$A$7,Kat_wiek!$C$7,(IF(F92&lt;=Kat_wiek!$A$6,Kat_wiek!$C$6,(IF(F92&lt;=Kat_wiek!$A$5,Kat_wiek!$C$5,Kat_wiek!$C$4)))))))))))))),"")</f>
        <v>M3</v>
      </c>
      <c r="K92" s="69">
        <f>IF(H92="K",(IF(F92&lt;=Kat_wiek!$E$11,Kat_wiek!$G$11,(IF(F92&lt;=Kat_wiek!$E$10,Kat_wiek!$G$10,(IF(F92&lt;=Kat_wiek!$E$9,Kat_wiek!$G$9,(IF(F92&lt;=Kat_wiek!$E$8,Kat_wiek!$G$8,(IF(F92&lt;=Kat_wiek!$E$7,Kat_wiek!$G$7,(IF(F92&lt;=Kat_wiek!$E$6,Kat_wiek!$G$6,(IF(F92&lt;=Kat_wiek!$E$5,Kat_wiek!$G$5,Kat_wiek!$G$4)))))))))))))),"")</f>
      </c>
      <c r="L92" s="68"/>
      <c r="M92" s="23"/>
    </row>
    <row r="93" spans="1:13" ht="18">
      <c r="A93" s="68">
        <v>626</v>
      </c>
      <c r="B93" s="68">
        <v>59</v>
      </c>
      <c r="C93" s="23" t="s">
        <v>275</v>
      </c>
      <c r="D93" s="23" t="s">
        <v>181</v>
      </c>
      <c r="E93" s="23" t="s">
        <v>218</v>
      </c>
      <c r="F93" s="22">
        <v>1965</v>
      </c>
      <c r="G93" s="68" t="s">
        <v>36</v>
      </c>
      <c r="H93" s="68"/>
      <c r="I93" s="69" t="str">
        <f t="shared" si="2"/>
        <v>M</v>
      </c>
      <c r="J93" s="69" t="str">
        <f>IF(G93="M",(IF(F93&lt;=Kat_wiek!$A$11,Kat_wiek!$C$11,(IF(F93&lt;=Kat_wiek!$A$10,Kat_wiek!$C$10,(IF(F93&lt;=Kat_wiek!$A$9,Kat_wiek!$C$9,(IF(F93&lt;=Kat_wiek!$A$8,Kat_wiek!$C$8,(IF(F93&lt;=Kat_wiek!$A$7,Kat_wiek!$C$7,(IF(F93&lt;=Kat_wiek!$A$6,Kat_wiek!$C$6,(IF(F93&lt;=Kat_wiek!$A$5,Kat_wiek!$C$5,Kat_wiek!$C$4)))))))))))))),"")</f>
        <v>M4</v>
      </c>
      <c r="K93" s="69">
        <f>IF(H93="K",(IF(F93&lt;=Kat_wiek!$E$11,Kat_wiek!$G$11,(IF(F93&lt;=Kat_wiek!$E$10,Kat_wiek!$G$10,(IF(F93&lt;=Kat_wiek!$E$9,Kat_wiek!$G$9,(IF(F93&lt;=Kat_wiek!$E$8,Kat_wiek!$G$8,(IF(F93&lt;=Kat_wiek!$E$7,Kat_wiek!$G$7,(IF(F93&lt;=Kat_wiek!$E$6,Kat_wiek!$G$6,(IF(F93&lt;=Kat_wiek!$E$5,Kat_wiek!$G$5,Kat_wiek!$G$4)))))))))))))),"")</f>
      </c>
      <c r="L93" s="68"/>
      <c r="M93" s="23"/>
    </row>
    <row r="94" spans="1:13" ht="18">
      <c r="A94" s="68">
        <v>628</v>
      </c>
      <c r="B94" s="68">
        <v>66</v>
      </c>
      <c r="C94" s="23" t="s">
        <v>120</v>
      </c>
      <c r="D94" s="23" t="s">
        <v>206</v>
      </c>
      <c r="E94" s="23" t="s">
        <v>218</v>
      </c>
      <c r="F94" s="22">
        <v>1986</v>
      </c>
      <c r="G94" s="68" t="s">
        <v>36</v>
      </c>
      <c r="H94" s="68"/>
      <c r="I94" s="69" t="str">
        <f t="shared" si="2"/>
        <v>M</v>
      </c>
      <c r="J94" s="69" t="str">
        <f>IF(G94="M",(IF(F94&lt;=Kat_wiek!$A$11,Kat_wiek!$C$11,(IF(F94&lt;=Kat_wiek!$A$10,Kat_wiek!$C$10,(IF(F94&lt;=Kat_wiek!$A$9,Kat_wiek!$C$9,(IF(F94&lt;=Kat_wiek!$A$8,Kat_wiek!$C$8,(IF(F94&lt;=Kat_wiek!$A$7,Kat_wiek!$C$7,(IF(F94&lt;=Kat_wiek!$A$6,Kat_wiek!$C$6,(IF(F94&lt;=Kat_wiek!$A$5,Kat_wiek!$C$5,Kat_wiek!$C$4)))))))))))))),"")</f>
        <v>M2</v>
      </c>
      <c r="K94" s="69">
        <f>IF(H94="K",(IF(F94&lt;=Kat_wiek!$E$11,Kat_wiek!$G$11,(IF(F94&lt;=Kat_wiek!$E$10,Kat_wiek!$G$10,(IF(F94&lt;=Kat_wiek!$E$9,Kat_wiek!$G$9,(IF(F94&lt;=Kat_wiek!$E$8,Kat_wiek!$G$8,(IF(F94&lt;=Kat_wiek!$E$7,Kat_wiek!$G$7,(IF(F94&lt;=Kat_wiek!$E$6,Kat_wiek!$G$6,(IF(F94&lt;=Kat_wiek!$E$5,Kat_wiek!$G$5,Kat_wiek!$G$4)))))))))))))),"")</f>
      </c>
      <c r="L94" s="68"/>
      <c r="M94" s="23"/>
    </row>
    <row r="95" spans="1:13" ht="18">
      <c r="A95" s="68">
        <v>633</v>
      </c>
      <c r="B95" s="68">
        <v>5</v>
      </c>
      <c r="C95" s="23" t="s">
        <v>94</v>
      </c>
      <c r="D95" s="23" t="s">
        <v>188</v>
      </c>
      <c r="E95" s="23" t="s">
        <v>219</v>
      </c>
      <c r="F95" s="22">
        <v>1975</v>
      </c>
      <c r="G95" s="68"/>
      <c r="H95" s="68" t="s">
        <v>37</v>
      </c>
      <c r="I95" s="69" t="str">
        <f t="shared" si="2"/>
        <v>K</v>
      </c>
      <c r="J95" s="69">
        <f>IF(G95="M",(IF(F95&lt;=Kat_wiek!$A$11,Kat_wiek!$C$11,(IF(F95&lt;=Kat_wiek!$A$10,Kat_wiek!$C$10,(IF(F95&lt;=Kat_wiek!$A$9,Kat_wiek!$C$9,(IF(F95&lt;=Kat_wiek!$A$8,Kat_wiek!$C$8,(IF(F95&lt;=Kat_wiek!$A$7,Kat_wiek!$C$7,(IF(F95&lt;=Kat_wiek!$A$6,Kat_wiek!$C$6,(IF(F95&lt;=Kat_wiek!$A$5,Kat_wiek!$C$5,Kat_wiek!$C$4)))))))))))))),"")</f>
      </c>
      <c r="K95" s="69" t="str">
        <f>IF(H95="K",(IF(F95&lt;=Kat_wiek!$E$11,Kat_wiek!$G$11,(IF(F95&lt;=Kat_wiek!$E$10,Kat_wiek!$G$10,(IF(F95&lt;=Kat_wiek!$E$9,Kat_wiek!$G$9,(IF(F95&lt;=Kat_wiek!$E$8,Kat_wiek!$G$8,(IF(F95&lt;=Kat_wiek!$E$7,Kat_wiek!$G$7,(IF(F95&lt;=Kat_wiek!$E$6,Kat_wiek!$G$6,(IF(F95&lt;=Kat_wiek!$E$5,Kat_wiek!$G$5,Kat_wiek!$G$4)))))))))))))),"")</f>
        <v>K2</v>
      </c>
      <c r="L95" s="68"/>
      <c r="M95" s="23"/>
    </row>
    <row r="96" spans="1:13" ht="18">
      <c r="A96" s="68">
        <v>638</v>
      </c>
      <c r="B96" s="68">
        <v>70</v>
      </c>
      <c r="C96" s="23" t="s">
        <v>74</v>
      </c>
      <c r="D96" s="23" t="s">
        <v>173</v>
      </c>
      <c r="E96" s="23" t="s">
        <v>219</v>
      </c>
      <c r="F96" s="22">
        <v>1982</v>
      </c>
      <c r="G96" s="68"/>
      <c r="H96" s="68" t="s">
        <v>37</v>
      </c>
      <c r="I96" s="69" t="str">
        <f t="shared" si="2"/>
        <v>K</v>
      </c>
      <c r="J96" s="69">
        <f>IF(G96="M",(IF(F96&lt;=Kat_wiek!$A$11,Kat_wiek!$C$11,(IF(F96&lt;=Kat_wiek!$A$10,Kat_wiek!$C$10,(IF(F96&lt;=Kat_wiek!$A$9,Kat_wiek!$C$9,(IF(F96&lt;=Kat_wiek!$A$8,Kat_wiek!$C$8,(IF(F96&lt;=Kat_wiek!$A$7,Kat_wiek!$C$7,(IF(F96&lt;=Kat_wiek!$A$6,Kat_wiek!$C$6,(IF(F96&lt;=Kat_wiek!$A$5,Kat_wiek!$C$5,Kat_wiek!$C$4)))))))))))))),"")</f>
      </c>
      <c r="K96" s="69" t="str">
        <f>IF(H96="K",(IF(F96&lt;=Kat_wiek!$E$11,Kat_wiek!$G$11,(IF(F96&lt;=Kat_wiek!$E$10,Kat_wiek!$G$10,(IF(F96&lt;=Kat_wiek!$E$9,Kat_wiek!$G$9,(IF(F96&lt;=Kat_wiek!$E$8,Kat_wiek!$G$8,(IF(F96&lt;=Kat_wiek!$E$7,Kat_wiek!$G$7,(IF(F96&lt;=Kat_wiek!$E$6,Kat_wiek!$G$6,(IF(F96&lt;=Kat_wiek!$E$5,Kat_wiek!$G$5,Kat_wiek!$G$4)))))))))))))),"")</f>
        <v>K2</v>
      </c>
      <c r="L96" s="68"/>
      <c r="M96" s="23"/>
    </row>
    <row r="97" spans="1:13" ht="18">
      <c r="A97" s="68">
        <v>640</v>
      </c>
      <c r="B97" s="68">
        <v>63</v>
      </c>
      <c r="C97" s="23" t="s">
        <v>132</v>
      </c>
      <c r="D97" s="23" t="s">
        <v>180</v>
      </c>
      <c r="E97" s="23" t="s">
        <v>242</v>
      </c>
      <c r="F97" s="22">
        <v>1973</v>
      </c>
      <c r="G97" s="68"/>
      <c r="H97" s="68" t="s">
        <v>37</v>
      </c>
      <c r="I97" s="69" t="str">
        <f t="shared" si="2"/>
        <v>K</v>
      </c>
      <c r="J97" s="69">
        <f>IF(G97="M",(IF(F97&lt;=Kat_wiek!$A$11,Kat_wiek!$C$11,(IF(F97&lt;=Kat_wiek!$A$10,Kat_wiek!$C$10,(IF(F97&lt;=Kat_wiek!$A$9,Kat_wiek!$C$9,(IF(F97&lt;=Kat_wiek!$A$8,Kat_wiek!$C$8,(IF(F97&lt;=Kat_wiek!$A$7,Kat_wiek!$C$7,(IF(F97&lt;=Kat_wiek!$A$6,Kat_wiek!$C$6,(IF(F97&lt;=Kat_wiek!$A$5,Kat_wiek!$C$5,Kat_wiek!$C$4)))))))))))))),"")</f>
      </c>
      <c r="K97" s="69" t="str">
        <f>IF(H97="K",(IF(F97&lt;=Kat_wiek!$E$11,Kat_wiek!$G$11,(IF(F97&lt;=Kat_wiek!$E$10,Kat_wiek!$G$10,(IF(F97&lt;=Kat_wiek!$E$9,Kat_wiek!$G$9,(IF(F97&lt;=Kat_wiek!$E$8,Kat_wiek!$G$8,(IF(F97&lt;=Kat_wiek!$E$7,Kat_wiek!$G$7,(IF(F97&lt;=Kat_wiek!$E$6,Kat_wiek!$G$6,(IF(F97&lt;=Kat_wiek!$E$5,Kat_wiek!$G$5,Kat_wiek!$G$4)))))))))))))),"")</f>
        <v>K3</v>
      </c>
      <c r="L97" s="68"/>
      <c r="M97" s="23"/>
    </row>
    <row r="98" spans="1:13" ht="18">
      <c r="A98" s="68">
        <v>645</v>
      </c>
      <c r="B98" s="68">
        <v>15</v>
      </c>
      <c r="C98" s="23" t="s">
        <v>141</v>
      </c>
      <c r="D98" s="23" t="s">
        <v>205</v>
      </c>
      <c r="E98" s="23" t="s">
        <v>218</v>
      </c>
      <c r="F98" s="22">
        <v>1967</v>
      </c>
      <c r="G98" s="68" t="s">
        <v>36</v>
      </c>
      <c r="H98" s="68"/>
      <c r="I98" s="69" t="str">
        <f aca="true" t="shared" si="3" ref="I98:I129">G98&amp;H98</f>
        <v>M</v>
      </c>
      <c r="J98" s="69" t="str">
        <f>IF(G98="M",(IF(F98&lt;=Kat_wiek!$A$11,Kat_wiek!$C$11,(IF(F98&lt;=Kat_wiek!$A$10,Kat_wiek!$C$10,(IF(F98&lt;=Kat_wiek!$A$9,Kat_wiek!$C$9,(IF(F98&lt;=Kat_wiek!$A$8,Kat_wiek!$C$8,(IF(F98&lt;=Kat_wiek!$A$7,Kat_wiek!$C$7,(IF(F98&lt;=Kat_wiek!$A$6,Kat_wiek!$C$6,(IF(F98&lt;=Kat_wiek!$A$5,Kat_wiek!$C$5,Kat_wiek!$C$4)))))))))))))),"")</f>
        <v>M4</v>
      </c>
      <c r="K98" s="69">
        <f>IF(H98="K",(IF(F98&lt;=Kat_wiek!$E$11,Kat_wiek!$G$11,(IF(F98&lt;=Kat_wiek!$E$10,Kat_wiek!$G$10,(IF(F98&lt;=Kat_wiek!$E$9,Kat_wiek!$G$9,(IF(F98&lt;=Kat_wiek!$E$8,Kat_wiek!$G$8,(IF(F98&lt;=Kat_wiek!$E$7,Kat_wiek!$G$7,(IF(F98&lt;=Kat_wiek!$E$6,Kat_wiek!$G$6,(IF(F98&lt;=Kat_wiek!$E$5,Kat_wiek!$G$5,Kat_wiek!$G$4)))))))))))))),"")</f>
      </c>
      <c r="L98" s="68"/>
      <c r="M98" s="23"/>
    </row>
    <row r="99" spans="1:13" ht="18">
      <c r="A99" s="68">
        <v>650</v>
      </c>
      <c r="B99" s="68">
        <v>42</v>
      </c>
      <c r="C99" s="23" t="s">
        <v>126</v>
      </c>
      <c r="D99" s="23" t="s">
        <v>168</v>
      </c>
      <c r="E99" s="23" t="s">
        <v>219</v>
      </c>
      <c r="F99" s="22">
        <v>1976</v>
      </c>
      <c r="G99" s="68" t="s">
        <v>36</v>
      </c>
      <c r="H99" s="68"/>
      <c r="I99" s="69" t="str">
        <f t="shared" si="3"/>
        <v>M</v>
      </c>
      <c r="J99" s="69" t="str">
        <f>IF(G99="M",(IF(F99&lt;=Kat_wiek!$A$11,Kat_wiek!$C$11,(IF(F99&lt;=Kat_wiek!$A$10,Kat_wiek!$C$10,(IF(F99&lt;=Kat_wiek!$A$9,Kat_wiek!$C$9,(IF(F99&lt;=Kat_wiek!$A$8,Kat_wiek!$C$8,(IF(F99&lt;=Kat_wiek!$A$7,Kat_wiek!$C$7,(IF(F99&lt;=Kat_wiek!$A$6,Kat_wiek!$C$6,(IF(F99&lt;=Kat_wiek!$A$5,Kat_wiek!$C$5,Kat_wiek!$C$4)))))))))))))),"")</f>
        <v>M3</v>
      </c>
      <c r="K99" s="69">
        <f>IF(H99="K",(IF(F99&lt;=Kat_wiek!$E$11,Kat_wiek!$G$11,(IF(F99&lt;=Kat_wiek!$E$10,Kat_wiek!$G$10,(IF(F99&lt;=Kat_wiek!$E$9,Kat_wiek!$G$9,(IF(F99&lt;=Kat_wiek!$E$8,Kat_wiek!$G$8,(IF(F99&lt;=Kat_wiek!$E$7,Kat_wiek!$G$7,(IF(F99&lt;=Kat_wiek!$E$6,Kat_wiek!$G$6,(IF(F99&lt;=Kat_wiek!$E$5,Kat_wiek!$G$5,Kat_wiek!$G$4)))))))))))))),"")</f>
      </c>
      <c r="L99" s="68"/>
      <c r="M99" s="23"/>
    </row>
    <row r="100" spans="1:13" ht="18">
      <c r="A100" s="68">
        <v>659</v>
      </c>
      <c r="B100" s="68">
        <v>37</v>
      </c>
      <c r="C100" s="23" t="s">
        <v>262</v>
      </c>
      <c r="D100" s="23" t="s">
        <v>188</v>
      </c>
      <c r="E100" s="23"/>
      <c r="F100" s="22">
        <v>1967</v>
      </c>
      <c r="G100" s="68"/>
      <c r="H100" s="68" t="s">
        <v>37</v>
      </c>
      <c r="I100" s="69" t="str">
        <f t="shared" si="3"/>
        <v>K</v>
      </c>
      <c r="J100" s="69">
        <f>IF(G100="M",(IF(F100&lt;=Kat_wiek!$A$11,Kat_wiek!$C$11,(IF(F100&lt;=Kat_wiek!$A$10,Kat_wiek!$C$10,(IF(F100&lt;=Kat_wiek!$A$9,Kat_wiek!$C$9,(IF(F100&lt;=Kat_wiek!$A$8,Kat_wiek!$C$8,(IF(F100&lt;=Kat_wiek!$A$7,Kat_wiek!$C$7,(IF(F100&lt;=Kat_wiek!$A$6,Kat_wiek!$C$6,(IF(F100&lt;=Kat_wiek!$A$5,Kat_wiek!$C$5,Kat_wiek!$C$4)))))))))))))),"")</f>
      </c>
      <c r="K100" s="69" t="str">
        <f>IF(H100="K",(IF(F100&lt;=Kat_wiek!$E$11,Kat_wiek!$G$11,(IF(F100&lt;=Kat_wiek!$E$10,Kat_wiek!$G$10,(IF(F100&lt;=Kat_wiek!$E$9,Kat_wiek!$G$9,(IF(F100&lt;=Kat_wiek!$E$8,Kat_wiek!$G$8,(IF(F100&lt;=Kat_wiek!$E$7,Kat_wiek!$G$7,(IF(F100&lt;=Kat_wiek!$E$6,Kat_wiek!$G$6,(IF(F100&lt;=Kat_wiek!$E$5,Kat_wiek!$G$5,Kat_wiek!$G$4)))))))))))))),"")</f>
        <v>K3</v>
      </c>
      <c r="L100" s="68"/>
      <c r="M100" s="23"/>
    </row>
    <row r="101" spans="1:13" ht="18">
      <c r="A101" s="68">
        <v>669</v>
      </c>
      <c r="B101" s="68">
        <v>18</v>
      </c>
      <c r="C101" s="23" t="s">
        <v>54</v>
      </c>
      <c r="D101" s="23" t="s">
        <v>153</v>
      </c>
      <c r="E101" s="23" t="s">
        <v>218</v>
      </c>
      <c r="F101" s="22">
        <v>1974</v>
      </c>
      <c r="G101" s="68" t="s">
        <v>36</v>
      </c>
      <c r="H101" s="68"/>
      <c r="I101" s="69" t="str">
        <f t="shared" si="3"/>
        <v>M</v>
      </c>
      <c r="J101" s="69" t="str">
        <f>IF(G101="M",(IF(F101&lt;=Kat_wiek!$A$11,Kat_wiek!$C$11,(IF(F101&lt;=Kat_wiek!$A$10,Kat_wiek!$C$10,(IF(F101&lt;=Kat_wiek!$A$9,Kat_wiek!$C$9,(IF(F101&lt;=Kat_wiek!$A$8,Kat_wiek!$C$8,(IF(F101&lt;=Kat_wiek!$A$7,Kat_wiek!$C$7,(IF(F101&lt;=Kat_wiek!$A$6,Kat_wiek!$C$6,(IF(F101&lt;=Kat_wiek!$A$5,Kat_wiek!$C$5,Kat_wiek!$C$4)))))))))))))),"")</f>
        <v>M4</v>
      </c>
      <c r="K101" s="69">
        <f>IF(H101="K",(IF(F101&lt;=Kat_wiek!$E$11,Kat_wiek!$G$11,(IF(F101&lt;=Kat_wiek!$E$10,Kat_wiek!$G$10,(IF(F101&lt;=Kat_wiek!$E$9,Kat_wiek!$G$9,(IF(F101&lt;=Kat_wiek!$E$8,Kat_wiek!$G$8,(IF(F101&lt;=Kat_wiek!$E$7,Kat_wiek!$G$7,(IF(F101&lt;=Kat_wiek!$E$6,Kat_wiek!$G$6,(IF(F101&lt;=Kat_wiek!$E$5,Kat_wiek!$G$5,Kat_wiek!$G$4)))))))))))))),"")</f>
      </c>
      <c r="L101" s="68"/>
      <c r="M101" s="23"/>
    </row>
    <row r="102" spans="1:13" ht="18">
      <c r="A102" s="68">
        <v>671</v>
      </c>
      <c r="B102" s="68">
        <v>85</v>
      </c>
      <c r="C102" s="23" t="s">
        <v>129</v>
      </c>
      <c r="D102" s="23" t="s">
        <v>159</v>
      </c>
      <c r="E102" s="23" t="s">
        <v>218</v>
      </c>
      <c r="F102" s="22">
        <v>1988</v>
      </c>
      <c r="G102" s="68" t="s">
        <v>36</v>
      </c>
      <c r="H102" s="68"/>
      <c r="I102" s="69" t="str">
        <f t="shared" si="3"/>
        <v>M</v>
      </c>
      <c r="J102" s="69" t="str">
        <f>IF(G102="M",(IF(F102&lt;=Kat_wiek!$A$11,Kat_wiek!$C$11,(IF(F102&lt;=Kat_wiek!$A$10,Kat_wiek!$C$10,(IF(F102&lt;=Kat_wiek!$A$9,Kat_wiek!$C$9,(IF(F102&lt;=Kat_wiek!$A$8,Kat_wiek!$C$8,(IF(F102&lt;=Kat_wiek!$A$7,Kat_wiek!$C$7,(IF(F102&lt;=Kat_wiek!$A$6,Kat_wiek!$C$6,(IF(F102&lt;=Kat_wiek!$A$5,Kat_wiek!$C$5,Kat_wiek!$C$4)))))))))))))),"")</f>
        <v>M2</v>
      </c>
      <c r="K102" s="69">
        <f>IF(H102="K",(IF(F102&lt;=Kat_wiek!$E$11,Kat_wiek!$G$11,(IF(F102&lt;=Kat_wiek!$E$10,Kat_wiek!$G$10,(IF(F102&lt;=Kat_wiek!$E$9,Kat_wiek!$G$9,(IF(F102&lt;=Kat_wiek!$E$8,Kat_wiek!$G$8,(IF(F102&lt;=Kat_wiek!$E$7,Kat_wiek!$G$7,(IF(F102&lt;=Kat_wiek!$E$6,Kat_wiek!$G$6,(IF(F102&lt;=Kat_wiek!$E$5,Kat_wiek!$G$5,Kat_wiek!$G$4)))))))))))))),"")</f>
      </c>
      <c r="L102" s="68"/>
      <c r="M102" s="23"/>
    </row>
    <row r="103" spans="1:13" ht="18">
      <c r="A103" s="68">
        <v>675</v>
      </c>
      <c r="B103" s="68">
        <v>64</v>
      </c>
      <c r="C103" s="23" t="s">
        <v>134</v>
      </c>
      <c r="D103" s="23" t="s">
        <v>182</v>
      </c>
      <c r="E103" s="23" t="s">
        <v>219</v>
      </c>
      <c r="F103" s="22">
        <v>1984</v>
      </c>
      <c r="G103" s="68" t="s">
        <v>36</v>
      </c>
      <c r="H103" s="68"/>
      <c r="I103" s="69" t="str">
        <f t="shared" si="3"/>
        <v>M</v>
      </c>
      <c r="J103" s="69" t="str">
        <f>IF(G103="M",(IF(F103&lt;=Kat_wiek!$A$11,Kat_wiek!$C$11,(IF(F103&lt;=Kat_wiek!$A$10,Kat_wiek!$C$10,(IF(F103&lt;=Kat_wiek!$A$9,Kat_wiek!$C$9,(IF(F103&lt;=Kat_wiek!$A$8,Kat_wiek!$C$8,(IF(F103&lt;=Kat_wiek!$A$7,Kat_wiek!$C$7,(IF(F103&lt;=Kat_wiek!$A$6,Kat_wiek!$C$6,(IF(F103&lt;=Kat_wiek!$A$5,Kat_wiek!$C$5,Kat_wiek!$C$4)))))))))))))),"")</f>
        <v>M3</v>
      </c>
      <c r="K103" s="69">
        <f>IF(H103="K",(IF(F103&lt;=Kat_wiek!$E$11,Kat_wiek!$G$11,(IF(F103&lt;=Kat_wiek!$E$10,Kat_wiek!$G$10,(IF(F103&lt;=Kat_wiek!$E$9,Kat_wiek!$G$9,(IF(F103&lt;=Kat_wiek!$E$8,Kat_wiek!$G$8,(IF(F103&lt;=Kat_wiek!$E$7,Kat_wiek!$G$7,(IF(F103&lt;=Kat_wiek!$E$6,Kat_wiek!$G$6,(IF(F103&lt;=Kat_wiek!$E$5,Kat_wiek!$G$5,Kat_wiek!$G$4)))))))))))))),"")</f>
      </c>
      <c r="L103" s="68"/>
      <c r="M103" s="23"/>
    </row>
    <row r="104" spans="1:13" ht="18">
      <c r="A104" s="68">
        <v>677</v>
      </c>
      <c r="B104" s="68">
        <v>108</v>
      </c>
      <c r="C104" s="23" t="s">
        <v>150</v>
      </c>
      <c r="D104" s="23" t="s">
        <v>174</v>
      </c>
      <c r="E104" s="23"/>
      <c r="F104" s="22">
        <v>1966</v>
      </c>
      <c r="G104" s="68" t="s">
        <v>36</v>
      </c>
      <c r="H104" s="68"/>
      <c r="I104" s="69" t="str">
        <f t="shared" si="3"/>
        <v>M</v>
      </c>
      <c r="J104" s="69" t="str">
        <f>IF(G104="M",(IF(F104&lt;=Kat_wiek!$A$11,Kat_wiek!$C$11,(IF(F104&lt;=Kat_wiek!$A$10,Kat_wiek!$C$10,(IF(F104&lt;=Kat_wiek!$A$9,Kat_wiek!$C$9,(IF(F104&lt;=Kat_wiek!$A$8,Kat_wiek!$C$8,(IF(F104&lt;=Kat_wiek!$A$7,Kat_wiek!$C$7,(IF(F104&lt;=Kat_wiek!$A$6,Kat_wiek!$C$6,(IF(F104&lt;=Kat_wiek!$A$5,Kat_wiek!$C$5,Kat_wiek!$C$4)))))))))))))),"")</f>
        <v>M4</v>
      </c>
      <c r="K104" s="69">
        <f>IF(H104="K",(IF(F104&lt;=Kat_wiek!$E$11,Kat_wiek!$G$11,(IF(F104&lt;=Kat_wiek!$E$10,Kat_wiek!$G$10,(IF(F104&lt;=Kat_wiek!$E$9,Kat_wiek!$G$9,(IF(F104&lt;=Kat_wiek!$E$8,Kat_wiek!$G$8,(IF(F104&lt;=Kat_wiek!$E$7,Kat_wiek!$G$7,(IF(F104&lt;=Kat_wiek!$E$6,Kat_wiek!$G$6,(IF(F104&lt;=Kat_wiek!$E$5,Kat_wiek!$G$5,Kat_wiek!$G$4)))))))))))))),"")</f>
      </c>
      <c r="L104" s="68"/>
      <c r="M104" s="23"/>
    </row>
    <row r="105" spans="1:13" ht="18">
      <c r="A105" s="68">
        <v>678</v>
      </c>
      <c r="B105" s="68">
        <v>91</v>
      </c>
      <c r="C105" s="23" t="s">
        <v>114</v>
      </c>
      <c r="D105" s="23" t="s">
        <v>177</v>
      </c>
      <c r="E105" s="23" t="s">
        <v>219</v>
      </c>
      <c r="F105" s="22">
        <v>1988</v>
      </c>
      <c r="G105" s="68" t="s">
        <v>36</v>
      </c>
      <c r="H105" s="68"/>
      <c r="I105" s="69" t="str">
        <f t="shared" si="3"/>
        <v>M</v>
      </c>
      <c r="J105" s="69" t="str">
        <f>IF(G105="M",(IF(F105&lt;=Kat_wiek!$A$11,Kat_wiek!$C$11,(IF(F105&lt;=Kat_wiek!$A$10,Kat_wiek!$C$10,(IF(F105&lt;=Kat_wiek!$A$9,Kat_wiek!$C$9,(IF(F105&lt;=Kat_wiek!$A$8,Kat_wiek!$C$8,(IF(F105&lt;=Kat_wiek!$A$7,Kat_wiek!$C$7,(IF(F105&lt;=Kat_wiek!$A$6,Kat_wiek!$C$6,(IF(F105&lt;=Kat_wiek!$A$5,Kat_wiek!$C$5,Kat_wiek!$C$4)))))))))))))),"")</f>
        <v>M2</v>
      </c>
      <c r="K105" s="69">
        <f>IF(H105="K",(IF(F105&lt;=Kat_wiek!$E$11,Kat_wiek!$G$11,(IF(F105&lt;=Kat_wiek!$E$10,Kat_wiek!$G$10,(IF(F105&lt;=Kat_wiek!$E$9,Kat_wiek!$G$9,(IF(F105&lt;=Kat_wiek!$E$8,Kat_wiek!$G$8,(IF(F105&lt;=Kat_wiek!$E$7,Kat_wiek!$G$7,(IF(F105&lt;=Kat_wiek!$E$6,Kat_wiek!$G$6,(IF(F105&lt;=Kat_wiek!$E$5,Kat_wiek!$G$5,Kat_wiek!$G$4)))))))))))))),"")</f>
      </c>
      <c r="L105" s="68"/>
      <c r="M105" s="23"/>
    </row>
    <row r="106" spans="1:13" ht="18">
      <c r="A106" s="68">
        <v>691</v>
      </c>
      <c r="B106" s="68">
        <v>8</v>
      </c>
      <c r="C106" s="23" t="s">
        <v>93</v>
      </c>
      <c r="D106" s="23" t="s">
        <v>179</v>
      </c>
      <c r="E106" s="23" t="s">
        <v>219</v>
      </c>
      <c r="F106" s="22">
        <v>1974</v>
      </c>
      <c r="G106" s="68" t="s">
        <v>36</v>
      </c>
      <c r="H106" s="68"/>
      <c r="I106" s="69" t="str">
        <f t="shared" si="3"/>
        <v>M</v>
      </c>
      <c r="J106" s="69" t="str">
        <f>IF(G106="M",(IF(F106&lt;=Kat_wiek!$A$11,Kat_wiek!$C$11,(IF(F106&lt;=Kat_wiek!$A$10,Kat_wiek!$C$10,(IF(F106&lt;=Kat_wiek!$A$9,Kat_wiek!$C$9,(IF(F106&lt;=Kat_wiek!$A$8,Kat_wiek!$C$8,(IF(F106&lt;=Kat_wiek!$A$7,Kat_wiek!$C$7,(IF(F106&lt;=Kat_wiek!$A$6,Kat_wiek!$C$6,(IF(F106&lt;=Kat_wiek!$A$5,Kat_wiek!$C$5,Kat_wiek!$C$4)))))))))))))),"")</f>
        <v>M4</v>
      </c>
      <c r="K106" s="69">
        <f>IF(H106="K",(IF(F106&lt;=Kat_wiek!$E$11,Kat_wiek!$G$11,(IF(F106&lt;=Kat_wiek!$E$10,Kat_wiek!$G$10,(IF(F106&lt;=Kat_wiek!$E$9,Kat_wiek!$G$9,(IF(F106&lt;=Kat_wiek!$E$8,Kat_wiek!$G$8,(IF(F106&lt;=Kat_wiek!$E$7,Kat_wiek!$G$7,(IF(F106&lt;=Kat_wiek!$E$6,Kat_wiek!$G$6,(IF(F106&lt;=Kat_wiek!$E$5,Kat_wiek!$G$5,Kat_wiek!$G$4)))))))))))))),"")</f>
      </c>
      <c r="L106" s="68"/>
      <c r="M106" s="23"/>
    </row>
    <row r="107" spans="1:13" ht="18">
      <c r="A107" s="68">
        <v>694</v>
      </c>
      <c r="B107" s="68">
        <v>22</v>
      </c>
      <c r="C107" s="23" t="s">
        <v>59</v>
      </c>
      <c r="D107" s="23" t="s">
        <v>154</v>
      </c>
      <c r="E107" s="23" t="s">
        <v>218</v>
      </c>
      <c r="F107" s="22">
        <v>1980</v>
      </c>
      <c r="G107" s="68"/>
      <c r="H107" s="68" t="s">
        <v>37</v>
      </c>
      <c r="I107" s="69" t="str">
        <f t="shared" si="3"/>
        <v>K</v>
      </c>
      <c r="J107" s="69">
        <f>IF(G107="M",(IF(F107&lt;=Kat_wiek!$A$11,Kat_wiek!$C$11,(IF(F107&lt;=Kat_wiek!$A$10,Kat_wiek!$C$10,(IF(F107&lt;=Kat_wiek!$A$9,Kat_wiek!$C$9,(IF(F107&lt;=Kat_wiek!$A$8,Kat_wiek!$C$8,(IF(F107&lt;=Kat_wiek!$A$7,Kat_wiek!$C$7,(IF(F107&lt;=Kat_wiek!$A$6,Kat_wiek!$C$6,(IF(F107&lt;=Kat_wiek!$A$5,Kat_wiek!$C$5,Kat_wiek!$C$4)))))))))))))),"")</f>
      </c>
      <c r="K107" s="69" t="str">
        <f>IF(H107="K",(IF(F107&lt;=Kat_wiek!$E$11,Kat_wiek!$G$11,(IF(F107&lt;=Kat_wiek!$E$10,Kat_wiek!$G$10,(IF(F107&lt;=Kat_wiek!$E$9,Kat_wiek!$G$9,(IF(F107&lt;=Kat_wiek!$E$8,Kat_wiek!$G$8,(IF(F107&lt;=Kat_wiek!$E$7,Kat_wiek!$G$7,(IF(F107&lt;=Kat_wiek!$E$6,Kat_wiek!$G$6,(IF(F107&lt;=Kat_wiek!$E$5,Kat_wiek!$G$5,Kat_wiek!$G$4)))))))))))))),"")</f>
        <v>K2</v>
      </c>
      <c r="L107" s="68"/>
      <c r="M107" s="23"/>
    </row>
    <row r="108" spans="1:13" ht="18">
      <c r="A108" s="68">
        <v>700</v>
      </c>
      <c r="B108" s="68">
        <v>96</v>
      </c>
      <c r="C108" s="23" t="s">
        <v>107</v>
      </c>
      <c r="D108" s="23" t="s">
        <v>198</v>
      </c>
      <c r="E108" s="23" t="s">
        <v>227</v>
      </c>
      <c r="F108" s="22">
        <v>1978</v>
      </c>
      <c r="G108" s="68"/>
      <c r="H108" s="68" t="s">
        <v>37</v>
      </c>
      <c r="I108" s="69" t="str">
        <f t="shared" si="3"/>
        <v>K</v>
      </c>
      <c r="J108" s="69">
        <f>IF(G108="M",(IF(F108&lt;=Kat_wiek!$A$11,Kat_wiek!$C$11,(IF(F108&lt;=Kat_wiek!$A$10,Kat_wiek!$C$10,(IF(F108&lt;=Kat_wiek!$A$9,Kat_wiek!$C$9,(IF(F108&lt;=Kat_wiek!$A$8,Kat_wiek!$C$8,(IF(F108&lt;=Kat_wiek!$A$7,Kat_wiek!$C$7,(IF(F108&lt;=Kat_wiek!$A$6,Kat_wiek!$C$6,(IF(F108&lt;=Kat_wiek!$A$5,Kat_wiek!$C$5,Kat_wiek!$C$4)))))))))))))),"")</f>
      </c>
      <c r="K108" s="69" t="str">
        <f>IF(H108="K",(IF(F108&lt;=Kat_wiek!$E$11,Kat_wiek!$G$11,(IF(F108&lt;=Kat_wiek!$E$10,Kat_wiek!$G$10,(IF(F108&lt;=Kat_wiek!$E$9,Kat_wiek!$G$9,(IF(F108&lt;=Kat_wiek!$E$8,Kat_wiek!$G$8,(IF(F108&lt;=Kat_wiek!$E$7,Kat_wiek!$G$7,(IF(F108&lt;=Kat_wiek!$E$6,Kat_wiek!$G$6,(IF(F108&lt;=Kat_wiek!$E$5,Kat_wiek!$G$5,Kat_wiek!$G$4)))))))))))))),"")</f>
        <v>K2</v>
      </c>
      <c r="L108" s="68"/>
      <c r="M108" s="23"/>
    </row>
    <row r="109" spans="1:13" ht="18">
      <c r="A109" s="68">
        <v>719</v>
      </c>
      <c r="B109" s="68">
        <v>28</v>
      </c>
      <c r="C109" s="23" t="s">
        <v>174</v>
      </c>
      <c r="D109" s="23" t="s">
        <v>155</v>
      </c>
      <c r="E109" s="23" t="s">
        <v>218</v>
      </c>
      <c r="F109" s="22">
        <v>1974</v>
      </c>
      <c r="G109" s="68" t="s">
        <v>36</v>
      </c>
      <c r="H109" s="68"/>
      <c r="I109" s="69" t="str">
        <f t="shared" si="3"/>
        <v>M</v>
      </c>
      <c r="J109" s="69" t="str">
        <f>IF(G109="M",(IF(F109&lt;=Kat_wiek!$A$11,Kat_wiek!$C$11,(IF(F109&lt;=Kat_wiek!$A$10,Kat_wiek!$C$10,(IF(F109&lt;=Kat_wiek!$A$9,Kat_wiek!$C$9,(IF(F109&lt;=Kat_wiek!$A$8,Kat_wiek!$C$8,(IF(F109&lt;=Kat_wiek!$A$7,Kat_wiek!$C$7,(IF(F109&lt;=Kat_wiek!$A$6,Kat_wiek!$C$6,(IF(F109&lt;=Kat_wiek!$A$5,Kat_wiek!$C$5,Kat_wiek!$C$4)))))))))))))),"")</f>
        <v>M4</v>
      </c>
      <c r="K109" s="69">
        <f>IF(H109="K",(IF(F109&lt;=Kat_wiek!$E$11,Kat_wiek!$G$11,(IF(F109&lt;=Kat_wiek!$E$10,Kat_wiek!$G$10,(IF(F109&lt;=Kat_wiek!$E$9,Kat_wiek!$G$9,(IF(F109&lt;=Kat_wiek!$E$8,Kat_wiek!$G$8,(IF(F109&lt;=Kat_wiek!$E$7,Kat_wiek!$G$7,(IF(F109&lt;=Kat_wiek!$E$6,Kat_wiek!$G$6,(IF(F109&lt;=Kat_wiek!$E$5,Kat_wiek!$G$5,Kat_wiek!$G$4)))))))))))))),"")</f>
      </c>
      <c r="L109" s="68"/>
      <c r="M109" s="23"/>
    </row>
    <row r="110" spans="1:13" ht="18">
      <c r="A110" s="68">
        <v>723</v>
      </c>
      <c r="B110" s="68">
        <v>53</v>
      </c>
      <c r="C110" s="23" t="s">
        <v>109</v>
      </c>
      <c r="D110" s="23" t="s">
        <v>200</v>
      </c>
      <c r="E110" s="23" t="s">
        <v>219</v>
      </c>
      <c r="F110" s="22">
        <v>1978</v>
      </c>
      <c r="G110" s="68" t="s">
        <v>36</v>
      </c>
      <c r="H110" s="68"/>
      <c r="I110" s="69" t="str">
        <f t="shared" si="3"/>
        <v>M</v>
      </c>
      <c r="J110" s="69" t="str">
        <f>IF(G110="M",(IF(F110&lt;=Kat_wiek!$A$11,Kat_wiek!$C$11,(IF(F110&lt;=Kat_wiek!$A$10,Kat_wiek!$C$10,(IF(F110&lt;=Kat_wiek!$A$9,Kat_wiek!$C$9,(IF(F110&lt;=Kat_wiek!$A$8,Kat_wiek!$C$8,(IF(F110&lt;=Kat_wiek!$A$7,Kat_wiek!$C$7,(IF(F110&lt;=Kat_wiek!$A$6,Kat_wiek!$C$6,(IF(F110&lt;=Kat_wiek!$A$5,Kat_wiek!$C$5,Kat_wiek!$C$4)))))))))))))),"")</f>
        <v>M3</v>
      </c>
      <c r="K110" s="69">
        <f>IF(H110="K",(IF(F110&lt;=Kat_wiek!$E$11,Kat_wiek!$G$11,(IF(F110&lt;=Kat_wiek!$E$10,Kat_wiek!$G$10,(IF(F110&lt;=Kat_wiek!$E$9,Kat_wiek!$G$9,(IF(F110&lt;=Kat_wiek!$E$8,Kat_wiek!$G$8,(IF(F110&lt;=Kat_wiek!$E$7,Kat_wiek!$G$7,(IF(F110&lt;=Kat_wiek!$E$6,Kat_wiek!$G$6,(IF(F110&lt;=Kat_wiek!$E$5,Kat_wiek!$G$5,Kat_wiek!$G$4)))))))))))))),"")</f>
      </c>
      <c r="L110" s="68"/>
      <c r="M110" s="23"/>
    </row>
    <row r="111" spans="1:13" ht="18">
      <c r="A111" s="68">
        <v>739</v>
      </c>
      <c r="B111" s="68">
        <v>113</v>
      </c>
      <c r="C111" s="23" t="s">
        <v>294</v>
      </c>
      <c r="D111" s="23" t="s">
        <v>161</v>
      </c>
      <c r="E111" s="23" t="s">
        <v>218</v>
      </c>
      <c r="F111" s="22"/>
      <c r="G111" s="68"/>
      <c r="H111" s="68" t="s">
        <v>37</v>
      </c>
      <c r="I111" s="69" t="str">
        <f t="shared" si="3"/>
        <v>K</v>
      </c>
      <c r="J111" s="69">
        <f>IF(G111="M",(IF(F111&lt;=Kat_wiek!$A$11,Kat_wiek!$C$11,(IF(F111&lt;=Kat_wiek!$A$10,Kat_wiek!$C$10,(IF(F111&lt;=Kat_wiek!$A$9,Kat_wiek!$C$9,(IF(F111&lt;=Kat_wiek!$A$8,Kat_wiek!$C$8,(IF(F111&lt;=Kat_wiek!$A$7,Kat_wiek!$C$7,(IF(F111&lt;=Kat_wiek!$A$6,Kat_wiek!$C$6,(IF(F111&lt;=Kat_wiek!$A$5,Kat_wiek!$C$5,Kat_wiek!$C$4)))))))))))))),"")</f>
      </c>
      <c r="K111" s="69">
        <f>IF(H111="K",(IF(F111&lt;=Kat_wiek!$E$11,Kat_wiek!$G$11,(IF(F111&lt;=Kat_wiek!$E$10,Kat_wiek!$G$10,(IF(F111&lt;=Kat_wiek!$E$9,Kat_wiek!$G$9,(IF(F111&lt;=Kat_wiek!$E$8,Kat_wiek!$G$8,(IF(F111&lt;=Kat_wiek!$E$7,Kat_wiek!$G$7,(IF(F111&lt;=Kat_wiek!$E$6,Kat_wiek!$G$6,(IF(F111&lt;=Kat_wiek!$E$5,Kat_wiek!$G$5,Kat_wiek!$G$4)))))))))))))),"")</f>
        <v>0</v>
      </c>
      <c r="L111" s="68"/>
      <c r="M111" s="23"/>
    </row>
    <row r="112" spans="1:13" ht="18">
      <c r="A112" s="68">
        <v>742</v>
      </c>
      <c r="B112" s="68">
        <v>49</v>
      </c>
      <c r="C112" s="23" t="s">
        <v>268</v>
      </c>
      <c r="D112" s="23" t="s">
        <v>269</v>
      </c>
      <c r="E112" s="23"/>
      <c r="F112" s="22">
        <v>1976</v>
      </c>
      <c r="G112" s="68" t="s">
        <v>36</v>
      </c>
      <c r="H112" s="68"/>
      <c r="I112" s="69" t="str">
        <f t="shared" si="3"/>
        <v>M</v>
      </c>
      <c r="J112" s="69" t="str">
        <f>IF(G112="M",(IF(F112&lt;=Kat_wiek!$A$11,Kat_wiek!$C$11,(IF(F112&lt;=Kat_wiek!$A$10,Kat_wiek!$C$10,(IF(F112&lt;=Kat_wiek!$A$9,Kat_wiek!$C$9,(IF(F112&lt;=Kat_wiek!$A$8,Kat_wiek!$C$8,(IF(F112&lt;=Kat_wiek!$A$7,Kat_wiek!$C$7,(IF(F112&lt;=Kat_wiek!$A$6,Kat_wiek!$C$6,(IF(F112&lt;=Kat_wiek!$A$5,Kat_wiek!$C$5,Kat_wiek!$C$4)))))))))))))),"")</f>
        <v>M3</v>
      </c>
      <c r="K112" s="69">
        <f>IF(H112="K",(IF(F112&lt;=Kat_wiek!$E$11,Kat_wiek!$G$11,(IF(F112&lt;=Kat_wiek!$E$10,Kat_wiek!$G$10,(IF(F112&lt;=Kat_wiek!$E$9,Kat_wiek!$G$9,(IF(F112&lt;=Kat_wiek!$E$8,Kat_wiek!$G$8,(IF(F112&lt;=Kat_wiek!$E$7,Kat_wiek!$G$7,(IF(F112&lt;=Kat_wiek!$E$6,Kat_wiek!$G$6,(IF(F112&lt;=Kat_wiek!$E$5,Kat_wiek!$G$5,Kat_wiek!$G$4)))))))))))))),"")</f>
      </c>
      <c r="L112" s="68"/>
      <c r="M112" s="23"/>
    </row>
    <row r="113" spans="1:13" ht="18">
      <c r="A113" s="68">
        <v>744</v>
      </c>
      <c r="B113" s="68">
        <v>73</v>
      </c>
      <c r="C113" s="23" t="s">
        <v>276</v>
      </c>
      <c r="D113" s="23" t="s">
        <v>277</v>
      </c>
      <c r="E113" s="23" t="s">
        <v>219</v>
      </c>
      <c r="F113" s="22">
        <v>1984</v>
      </c>
      <c r="G113" s="68" t="s">
        <v>36</v>
      </c>
      <c r="H113" s="68"/>
      <c r="I113" s="69" t="str">
        <f t="shared" si="3"/>
        <v>M</v>
      </c>
      <c r="J113" s="69" t="str">
        <f>IF(G113="M",(IF(F113&lt;=Kat_wiek!$A$11,Kat_wiek!$C$11,(IF(F113&lt;=Kat_wiek!$A$10,Kat_wiek!$C$10,(IF(F113&lt;=Kat_wiek!$A$9,Kat_wiek!$C$9,(IF(F113&lt;=Kat_wiek!$A$8,Kat_wiek!$C$8,(IF(F113&lt;=Kat_wiek!$A$7,Kat_wiek!$C$7,(IF(F113&lt;=Kat_wiek!$A$6,Kat_wiek!$C$6,(IF(F113&lt;=Kat_wiek!$A$5,Kat_wiek!$C$5,Kat_wiek!$C$4)))))))))))))),"")</f>
        <v>M3</v>
      </c>
      <c r="K113" s="69">
        <f>IF(H113="K",(IF(F113&lt;=Kat_wiek!$E$11,Kat_wiek!$G$11,(IF(F113&lt;=Kat_wiek!$E$10,Kat_wiek!$G$10,(IF(F113&lt;=Kat_wiek!$E$9,Kat_wiek!$G$9,(IF(F113&lt;=Kat_wiek!$E$8,Kat_wiek!$G$8,(IF(F113&lt;=Kat_wiek!$E$7,Kat_wiek!$G$7,(IF(F113&lt;=Kat_wiek!$E$6,Kat_wiek!$G$6,(IF(F113&lt;=Kat_wiek!$E$5,Kat_wiek!$G$5,Kat_wiek!$G$4)))))))))))))),"")</f>
      </c>
      <c r="L113" s="68"/>
      <c r="M113" s="23"/>
    </row>
    <row r="114" spans="1:13" ht="18">
      <c r="A114" s="68">
        <v>748</v>
      </c>
      <c r="B114" s="68">
        <v>78</v>
      </c>
      <c r="C114" s="23" t="s">
        <v>122</v>
      </c>
      <c r="D114" s="23" t="s">
        <v>164</v>
      </c>
      <c r="E114" s="23" t="s">
        <v>218</v>
      </c>
      <c r="F114" s="22">
        <v>1975</v>
      </c>
      <c r="G114" s="68" t="s">
        <v>36</v>
      </c>
      <c r="H114" s="68"/>
      <c r="I114" s="69" t="str">
        <f t="shared" si="3"/>
        <v>M</v>
      </c>
      <c r="J114" s="69" t="str">
        <f>IF(G114="M",(IF(F114&lt;=Kat_wiek!$A$11,Kat_wiek!$C$11,(IF(F114&lt;=Kat_wiek!$A$10,Kat_wiek!$C$10,(IF(F114&lt;=Kat_wiek!$A$9,Kat_wiek!$C$9,(IF(F114&lt;=Kat_wiek!$A$8,Kat_wiek!$C$8,(IF(F114&lt;=Kat_wiek!$A$7,Kat_wiek!$C$7,(IF(F114&lt;=Kat_wiek!$A$6,Kat_wiek!$C$6,(IF(F114&lt;=Kat_wiek!$A$5,Kat_wiek!$C$5,Kat_wiek!$C$4)))))))))))))),"")</f>
        <v>M3</v>
      </c>
      <c r="K114" s="69">
        <f>IF(H114="K",(IF(F114&lt;=Kat_wiek!$E$11,Kat_wiek!$G$11,(IF(F114&lt;=Kat_wiek!$E$10,Kat_wiek!$G$10,(IF(F114&lt;=Kat_wiek!$E$9,Kat_wiek!$G$9,(IF(F114&lt;=Kat_wiek!$E$8,Kat_wiek!$G$8,(IF(F114&lt;=Kat_wiek!$E$7,Kat_wiek!$G$7,(IF(F114&lt;=Kat_wiek!$E$6,Kat_wiek!$G$6,(IF(F114&lt;=Kat_wiek!$E$5,Kat_wiek!$G$5,Kat_wiek!$G$4)))))))))))))),"")</f>
      </c>
      <c r="L114" s="68"/>
      <c r="M114" s="23"/>
    </row>
    <row r="115" spans="1:13" ht="18">
      <c r="A115" s="68">
        <v>750</v>
      </c>
      <c r="B115" s="68">
        <v>61</v>
      </c>
      <c r="C115" s="23" t="s">
        <v>58</v>
      </c>
      <c r="D115" s="23" t="s">
        <v>157</v>
      </c>
      <c r="E115" s="23" t="s">
        <v>218</v>
      </c>
      <c r="F115" s="22">
        <v>1978</v>
      </c>
      <c r="G115" s="68"/>
      <c r="H115" s="68" t="s">
        <v>37</v>
      </c>
      <c r="I115" s="69" t="str">
        <f t="shared" si="3"/>
        <v>K</v>
      </c>
      <c r="J115" s="69">
        <f>IF(G115="M",(IF(F115&lt;=Kat_wiek!$A$11,Kat_wiek!$C$11,(IF(F115&lt;=Kat_wiek!$A$10,Kat_wiek!$C$10,(IF(F115&lt;=Kat_wiek!$A$9,Kat_wiek!$C$9,(IF(F115&lt;=Kat_wiek!$A$8,Kat_wiek!$C$8,(IF(F115&lt;=Kat_wiek!$A$7,Kat_wiek!$C$7,(IF(F115&lt;=Kat_wiek!$A$6,Kat_wiek!$C$6,(IF(F115&lt;=Kat_wiek!$A$5,Kat_wiek!$C$5,Kat_wiek!$C$4)))))))))))))),"")</f>
      </c>
      <c r="K115" s="69" t="str">
        <f>IF(H115="K",(IF(F115&lt;=Kat_wiek!$E$11,Kat_wiek!$G$11,(IF(F115&lt;=Kat_wiek!$E$10,Kat_wiek!$G$10,(IF(F115&lt;=Kat_wiek!$E$9,Kat_wiek!$G$9,(IF(F115&lt;=Kat_wiek!$E$8,Kat_wiek!$G$8,(IF(F115&lt;=Kat_wiek!$E$7,Kat_wiek!$G$7,(IF(F115&lt;=Kat_wiek!$E$6,Kat_wiek!$G$6,(IF(F115&lt;=Kat_wiek!$E$5,Kat_wiek!$G$5,Kat_wiek!$G$4)))))))))))))),"")</f>
        <v>K2</v>
      </c>
      <c r="L115" s="68"/>
      <c r="M115" s="23"/>
    </row>
    <row r="116" spans="1:13" ht="18">
      <c r="A116" s="68"/>
      <c r="B116" s="68"/>
      <c r="C116" s="23" t="s">
        <v>146</v>
      </c>
      <c r="D116" s="23" t="s">
        <v>216</v>
      </c>
      <c r="E116" s="23" t="s">
        <v>218</v>
      </c>
      <c r="F116" s="22">
        <v>2000</v>
      </c>
      <c r="G116" s="68"/>
      <c r="H116" s="68"/>
      <c r="I116" s="69">
        <f t="shared" si="3"/>
      </c>
      <c r="J116" s="69">
        <f>IF(G116="M",(IF(F116&lt;=Kat_wiek!$A$11,Kat_wiek!$C$11,(IF(F116&lt;=Kat_wiek!$A$10,Kat_wiek!$C$10,(IF(F116&lt;=Kat_wiek!$A$9,Kat_wiek!$C$9,(IF(F116&lt;=Kat_wiek!$A$8,Kat_wiek!$C$8,(IF(F116&lt;=Kat_wiek!$A$7,Kat_wiek!$C$7,(IF(F116&lt;=Kat_wiek!$A$6,Kat_wiek!$C$6,(IF(F116&lt;=Kat_wiek!$A$5,Kat_wiek!$C$5,Kat_wiek!$C$4)))))))))))))),"")</f>
      </c>
      <c r="K116" s="69">
        <f>IF(H116="K",(IF(F116&lt;=Kat_wiek!$E$11,Kat_wiek!$G$11,(IF(F116&lt;=Kat_wiek!$E$10,Kat_wiek!$G$10,(IF(F116&lt;=Kat_wiek!$E$9,Kat_wiek!$G$9,(IF(F116&lt;=Kat_wiek!$E$8,Kat_wiek!$G$8,(IF(F116&lt;=Kat_wiek!$E$7,Kat_wiek!$G$7,(IF(F116&lt;=Kat_wiek!$E$6,Kat_wiek!$G$6,(IF(F116&lt;=Kat_wiek!$E$5,Kat_wiek!$G$5,Kat_wiek!$G$4)))))))))))))),"")</f>
      </c>
      <c r="L116" s="68"/>
      <c r="M116" s="23"/>
    </row>
    <row r="117" spans="1:13" ht="18">
      <c r="A117" s="68"/>
      <c r="B117" s="68"/>
      <c r="C117" s="23" t="s">
        <v>61</v>
      </c>
      <c r="D117" s="23" t="s">
        <v>159</v>
      </c>
      <c r="E117" s="23" t="s">
        <v>218</v>
      </c>
      <c r="F117" s="22">
        <v>1968</v>
      </c>
      <c r="G117" s="68"/>
      <c r="H117" s="68"/>
      <c r="I117" s="69">
        <f t="shared" si="3"/>
      </c>
      <c r="J117" s="69">
        <f>IF(G117="M",(IF(F117&lt;=Kat_wiek!$A$11,Kat_wiek!$C$11,(IF(F117&lt;=Kat_wiek!$A$10,Kat_wiek!$C$10,(IF(F117&lt;=Kat_wiek!$A$9,Kat_wiek!$C$9,(IF(F117&lt;=Kat_wiek!$A$8,Kat_wiek!$C$8,(IF(F117&lt;=Kat_wiek!$A$7,Kat_wiek!$C$7,(IF(F117&lt;=Kat_wiek!$A$6,Kat_wiek!$C$6,(IF(F117&lt;=Kat_wiek!$A$5,Kat_wiek!$C$5,Kat_wiek!$C$4)))))))))))))),"")</f>
      </c>
      <c r="K117" s="69">
        <f>IF(H117="K",(IF(F117&lt;=Kat_wiek!$E$11,Kat_wiek!$G$11,(IF(F117&lt;=Kat_wiek!$E$10,Kat_wiek!$G$10,(IF(F117&lt;=Kat_wiek!$E$9,Kat_wiek!$G$9,(IF(F117&lt;=Kat_wiek!$E$8,Kat_wiek!$G$8,(IF(F117&lt;=Kat_wiek!$E$7,Kat_wiek!$G$7,(IF(F117&lt;=Kat_wiek!$E$6,Kat_wiek!$G$6,(IF(F117&lt;=Kat_wiek!$E$5,Kat_wiek!$G$5,Kat_wiek!$G$4)))))))))))))),"")</f>
      </c>
      <c r="L117" s="68"/>
      <c r="M117" s="23"/>
    </row>
    <row r="118" spans="1:13" ht="18">
      <c r="A118" s="68"/>
      <c r="B118" s="68"/>
      <c r="C118" s="23" t="s">
        <v>56</v>
      </c>
      <c r="D118" s="23" t="s">
        <v>161</v>
      </c>
      <c r="E118" s="23" t="s">
        <v>218</v>
      </c>
      <c r="F118" s="22">
        <v>1981</v>
      </c>
      <c r="G118" s="68"/>
      <c r="H118" s="68"/>
      <c r="I118" s="69">
        <f t="shared" si="3"/>
      </c>
      <c r="J118" s="69">
        <f>IF(G118="M",(IF(F118&lt;=Kat_wiek!$A$11,Kat_wiek!$C$11,(IF(F118&lt;=Kat_wiek!$A$10,Kat_wiek!$C$10,(IF(F118&lt;=Kat_wiek!$A$9,Kat_wiek!$C$9,(IF(F118&lt;=Kat_wiek!$A$8,Kat_wiek!$C$8,(IF(F118&lt;=Kat_wiek!$A$7,Kat_wiek!$C$7,(IF(F118&lt;=Kat_wiek!$A$6,Kat_wiek!$C$6,(IF(F118&lt;=Kat_wiek!$A$5,Kat_wiek!$C$5,Kat_wiek!$C$4)))))))))))))),"")</f>
      </c>
      <c r="K118" s="69">
        <f>IF(H118="K",(IF(F118&lt;=Kat_wiek!$E$11,Kat_wiek!$G$11,(IF(F118&lt;=Kat_wiek!$E$10,Kat_wiek!$G$10,(IF(F118&lt;=Kat_wiek!$E$9,Kat_wiek!$G$9,(IF(F118&lt;=Kat_wiek!$E$8,Kat_wiek!$G$8,(IF(F118&lt;=Kat_wiek!$E$7,Kat_wiek!$G$7,(IF(F118&lt;=Kat_wiek!$E$6,Kat_wiek!$G$6,(IF(F118&lt;=Kat_wiek!$E$5,Kat_wiek!$G$5,Kat_wiek!$G$4)))))))))))))),"")</f>
      </c>
      <c r="L118" s="68"/>
      <c r="M118" s="23"/>
    </row>
    <row r="119" spans="1:13" ht="18">
      <c r="A119" s="68"/>
      <c r="B119" s="68"/>
      <c r="C119" s="23" t="s">
        <v>63</v>
      </c>
      <c r="D119" s="23" t="s">
        <v>162</v>
      </c>
      <c r="E119" s="23" t="s">
        <v>219</v>
      </c>
      <c r="F119" s="22">
        <v>1977</v>
      </c>
      <c r="G119" s="68"/>
      <c r="H119" s="68"/>
      <c r="I119" s="69">
        <f t="shared" si="3"/>
      </c>
      <c r="J119" s="69">
        <f>IF(G119="M",(IF(F119&lt;=Kat_wiek!$A$11,Kat_wiek!$C$11,(IF(F119&lt;=Kat_wiek!$A$10,Kat_wiek!$C$10,(IF(F119&lt;=Kat_wiek!$A$9,Kat_wiek!$C$9,(IF(F119&lt;=Kat_wiek!$A$8,Kat_wiek!$C$8,(IF(F119&lt;=Kat_wiek!$A$7,Kat_wiek!$C$7,(IF(F119&lt;=Kat_wiek!$A$6,Kat_wiek!$C$6,(IF(F119&lt;=Kat_wiek!$A$5,Kat_wiek!$C$5,Kat_wiek!$C$4)))))))))))))),"")</f>
      </c>
      <c r="K119" s="69">
        <f>IF(H119="K",(IF(F119&lt;=Kat_wiek!$E$11,Kat_wiek!$G$11,(IF(F119&lt;=Kat_wiek!$E$10,Kat_wiek!$G$10,(IF(F119&lt;=Kat_wiek!$E$9,Kat_wiek!$G$9,(IF(F119&lt;=Kat_wiek!$E$8,Kat_wiek!$G$8,(IF(F119&lt;=Kat_wiek!$E$7,Kat_wiek!$G$7,(IF(F119&lt;=Kat_wiek!$E$6,Kat_wiek!$G$6,(IF(F119&lt;=Kat_wiek!$E$5,Kat_wiek!$G$5,Kat_wiek!$G$4)))))))))))))),"")</f>
      </c>
      <c r="L119" s="68"/>
      <c r="M119" s="23"/>
    </row>
    <row r="120" spans="1:13" ht="18">
      <c r="A120" s="68"/>
      <c r="B120" s="68"/>
      <c r="C120" s="23" t="s">
        <v>65</v>
      </c>
      <c r="D120" s="23" t="s">
        <v>164</v>
      </c>
      <c r="E120" s="23" t="s">
        <v>220</v>
      </c>
      <c r="F120" s="22">
        <v>1972</v>
      </c>
      <c r="G120" s="68"/>
      <c r="H120" s="68"/>
      <c r="I120" s="69">
        <f t="shared" si="3"/>
      </c>
      <c r="J120" s="69">
        <f>IF(G120="M",(IF(F120&lt;=Kat_wiek!$A$11,Kat_wiek!$C$11,(IF(F120&lt;=Kat_wiek!$A$10,Kat_wiek!$C$10,(IF(F120&lt;=Kat_wiek!$A$9,Kat_wiek!$C$9,(IF(F120&lt;=Kat_wiek!$A$8,Kat_wiek!$C$8,(IF(F120&lt;=Kat_wiek!$A$7,Kat_wiek!$C$7,(IF(F120&lt;=Kat_wiek!$A$6,Kat_wiek!$C$6,(IF(F120&lt;=Kat_wiek!$A$5,Kat_wiek!$C$5,Kat_wiek!$C$4)))))))))))))),"")</f>
      </c>
      <c r="K120" s="69">
        <f>IF(H120="K",(IF(F120&lt;=Kat_wiek!$E$11,Kat_wiek!$G$11,(IF(F120&lt;=Kat_wiek!$E$10,Kat_wiek!$G$10,(IF(F120&lt;=Kat_wiek!$E$9,Kat_wiek!$G$9,(IF(F120&lt;=Kat_wiek!$E$8,Kat_wiek!$G$8,(IF(F120&lt;=Kat_wiek!$E$7,Kat_wiek!$G$7,(IF(F120&lt;=Kat_wiek!$E$6,Kat_wiek!$G$6,(IF(F120&lt;=Kat_wiek!$E$5,Kat_wiek!$G$5,Kat_wiek!$G$4)))))))))))))),"")</f>
      </c>
      <c r="L120" s="68"/>
      <c r="M120" s="23"/>
    </row>
    <row r="121" spans="1:13" ht="18">
      <c r="A121" s="68"/>
      <c r="B121" s="68"/>
      <c r="C121" s="23" t="s">
        <v>67</v>
      </c>
      <c r="D121" s="23" t="s">
        <v>166</v>
      </c>
      <c r="E121" s="23" t="s">
        <v>218</v>
      </c>
      <c r="F121" s="22">
        <v>1976</v>
      </c>
      <c r="G121" s="68"/>
      <c r="H121" s="68"/>
      <c r="I121" s="69">
        <f t="shared" si="3"/>
      </c>
      <c r="J121" s="69">
        <f>IF(G121="M",(IF(F121&lt;=Kat_wiek!$A$11,Kat_wiek!$C$11,(IF(F121&lt;=Kat_wiek!$A$10,Kat_wiek!$C$10,(IF(F121&lt;=Kat_wiek!$A$9,Kat_wiek!$C$9,(IF(F121&lt;=Kat_wiek!$A$8,Kat_wiek!$C$8,(IF(F121&lt;=Kat_wiek!$A$7,Kat_wiek!$C$7,(IF(F121&lt;=Kat_wiek!$A$6,Kat_wiek!$C$6,(IF(F121&lt;=Kat_wiek!$A$5,Kat_wiek!$C$5,Kat_wiek!$C$4)))))))))))))),"")</f>
      </c>
      <c r="K121" s="69">
        <f>IF(H121="K",(IF(F121&lt;=Kat_wiek!$E$11,Kat_wiek!$G$11,(IF(F121&lt;=Kat_wiek!$E$10,Kat_wiek!$G$10,(IF(F121&lt;=Kat_wiek!$E$9,Kat_wiek!$G$9,(IF(F121&lt;=Kat_wiek!$E$8,Kat_wiek!$G$8,(IF(F121&lt;=Kat_wiek!$E$7,Kat_wiek!$G$7,(IF(F121&lt;=Kat_wiek!$E$6,Kat_wiek!$G$6,(IF(F121&lt;=Kat_wiek!$E$5,Kat_wiek!$G$5,Kat_wiek!$G$4)))))))))))))),"")</f>
      </c>
      <c r="L121" s="68"/>
      <c r="M121" s="23"/>
    </row>
    <row r="122" spans="1:13" ht="18">
      <c r="A122" s="68"/>
      <c r="B122" s="68"/>
      <c r="C122" s="23" t="s">
        <v>67</v>
      </c>
      <c r="D122" s="23" t="s">
        <v>167</v>
      </c>
      <c r="E122" s="23" t="s">
        <v>218</v>
      </c>
      <c r="F122" s="22">
        <v>1963</v>
      </c>
      <c r="G122" s="68"/>
      <c r="H122" s="68"/>
      <c r="I122" s="69">
        <f t="shared" si="3"/>
      </c>
      <c r="J122" s="69">
        <f>IF(G122="M",(IF(F122&lt;=Kat_wiek!$A$11,Kat_wiek!$C$11,(IF(F122&lt;=Kat_wiek!$A$10,Kat_wiek!$C$10,(IF(F122&lt;=Kat_wiek!$A$9,Kat_wiek!$C$9,(IF(F122&lt;=Kat_wiek!$A$8,Kat_wiek!$C$8,(IF(F122&lt;=Kat_wiek!$A$7,Kat_wiek!$C$7,(IF(F122&lt;=Kat_wiek!$A$6,Kat_wiek!$C$6,(IF(F122&lt;=Kat_wiek!$A$5,Kat_wiek!$C$5,Kat_wiek!$C$4)))))))))))))),"")</f>
      </c>
      <c r="K122" s="69">
        <f>IF(H122="K",(IF(F122&lt;=Kat_wiek!$E$11,Kat_wiek!$G$11,(IF(F122&lt;=Kat_wiek!$E$10,Kat_wiek!$G$10,(IF(F122&lt;=Kat_wiek!$E$9,Kat_wiek!$G$9,(IF(F122&lt;=Kat_wiek!$E$8,Kat_wiek!$G$8,(IF(F122&lt;=Kat_wiek!$E$7,Kat_wiek!$G$7,(IF(F122&lt;=Kat_wiek!$E$6,Kat_wiek!$G$6,(IF(F122&lt;=Kat_wiek!$E$5,Kat_wiek!$G$5,Kat_wiek!$G$4)))))))))))))),"")</f>
      </c>
      <c r="L122" s="68"/>
      <c r="M122" s="23"/>
    </row>
    <row r="123" spans="1:13" ht="18">
      <c r="A123" s="68"/>
      <c r="B123" s="68"/>
      <c r="C123" s="23" t="s">
        <v>68</v>
      </c>
      <c r="D123" s="23" t="s">
        <v>168</v>
      </c>
      <c r="E123" s="23" t="s">
        <v>218</v>
      </c>
      <c r="F123" s="22">
        <v>1997</v>
      </c>
      <c r="G123" s="68"/>
      <c r="H123" s="68"/>
      <c r="I123" s="69">
        <f t="shared" si="3"/>
      </c>
      <c r="J123" s="69">
        <f>IF(G123="M",(IF(F123&lt;=Kat_wiek!$A$11,Kat_wiek!$C$11,(IF(F123&lt;=Kat_wiek!$A$10,Kat_wiek!$C$10,(IF(F123&lt;=Kat_wiek!$A$9,Kat_wiek!$C$9,(IF(F123&lt;=Kat_wiek!$A$8,Kat_wiek!$C$8,(IF(F123&lt;=Kat_wiek!$A$7,Kat_wiek!$C$7,(IF(F123&lt;=Kat_wiek!$A$6,Kat_wiek!$C$6,(IF(F123&lt;=Kat_wiek!$A$5,Kat_wiek!$C$5,Kat_wiek!$C$4)))))))))))))),"")</f>
      </c>
      <c r="K123" s="69">
        <f>IF(H123="K",(IF(F123&lt;=Kat_wiek!$E$11,Kat_wiek!$G$11,(IF(F123&lt;=Kat_wiek!$E$10,Kat_wiek!$G$10,(IF(F123&lt;=Kat_wiek!$E$9,Kat_wiek!$G$9,(IF(F123&lt;=Kat_wiek!$E$8,Kat_wiek!$G$8,(IF(F123&lt;=Kat_wiek!$E$7,Kat_wiek!$G$7,(IF(F123&lt;=Kat_wiek!$E$6,Kat_wiek!$G$6,(IF(F123&lt;=Kat_wiek!$E$5,Kat_wiek!$G$5,Kat_wiek!$G$4)))))))))))))),"")</f>
      </c>
      <c r="L123" s="68"/>
      <c r="M123" s="23"/>
    </row>
    <row r="124" spans="1:13" ht="18">
      <c r="A124" s="68"/>
      <c r="B124" s="68"/>
      <c r="C124" s="23" t="s">
        <v>69</v>
      </c>
      <c r="D124" s="23" t="s">
        <v>169</v>
      </c>
      <c r="E124" s="23" t="s">
        <v>221</v>
      </c>
      <c r="F124" s="22">
        <v>1979</v>
      </c>
      <c r="G124" s="68"/>
      <c r="H124" s="68"/>
      <c r="I124" s="69">
        <f t="shared" si="3"/>
      </c>
      <c r="J124" s="69">
        <f>IF(G124="M",(IF(F124&lt;=Kat_wiek!$A$11,Kat_wiek!$C$11,(IF(F124&lt;=Kat_wiek!$A$10,Kat_wiek!$C$10,(IF(F124&lt;=Kat_wiek!$A$9,Kat_wiek!$C$9,(IF(F124&lt;=Kat_wiek!$A$8,Kat_wiek!$C$8,(IF(F124&lt;=Kat_wiek!$A$7,Kat_wiek!$C$7,(IF(F124&lt;=Kat_wiek!$A$6,Kat_wiek!$C$6,(IF(F124&lt;=Kat_wiek!$A$5,Kat_wiek!$C$5,Kat_wiek!$C$4)))))))))))))),"")</f>
      </c>
      <c r="K124" s="69">
        <f>IF(H124="K",(IF(F124&lt;=Kat_wiek!$E$11,Kat_wiek!$G$11,(IF(F124&lt;=Kat_wiek!$E$10,Kat_wiek!$G$10,(IF(F124&lt;=Kat_wiek!$E$9,Kat_wiek!$G$9,(IF(F124&lt;=Kat_wiek!$E$8,Kat_wiek!$G$8,(IF(F124&lt;=Kat_wiek!$E$7,Kat_wiek!$G$7,(IF(F124&lt;=Kat_wiek!$E$6,Kat_wiek!$G$6,(IF(F124&lt;=Kat_wiek!$E$5,Kat_wiek!$G$5,Kat_wiek!$G$4)))))))))))))),"")</f>
      </c>
      <c r="L124" s="68"/>
      <c r="M124" s="23"/>
    </row>
    <row r="125" spans="1:13" ht="18">
      <c r="A125" s="68"/>
      <c r="B125" s="68"/>
      <c r="C125" s="23" t="s">
        <v>71</v>
      </c>
      <c r="D125" s="23" t="s">
        <v>170</v>
      </c>
      <c r="E125" s="23" t="s">
        <v>222</v>
      </c>
      <c r="F125" s="22">
        <v>1985</v>
      </c>
      <c r="G125" s="68"/>
      <c r="H125" s="68"/>
      <c r="I125" s="69">
        <f t="shared" si="3"/>
      </c>
      <c r="J125" s="69">
        <f>IF(G125="M",(IF(F125&lt;=Kat_wiek!$A$11,Kat_wiek!$C$11,(IF(F125&lt;=Kat_wiek!$A$10,Kat_wiek!$C$10,(IF(F125&lt;=Kat_wiek!$A$9,Kat_wiek!$C$9,(IF(F125&lt;=Kat_wiek!$A$8,Kat_wiek!$C$8,(IF(F125&lt;=Kat_wiek!$A$7,Kat_wiek!$C$7,(IF(F125&lt;=Kat_wiek!$A$6,Kat_wiek!$C$6,(IF(F125&lt;=Kat_wiek!$A$5,Kat_wiek!$C$5,Kat_wiek!$C$4)))))))))))))),"")</f>
      </c>
      <c r="K125" s="69">
        <f>IF(H125="K",(IF(F125&lt;=Kat_wiek!$E$11,Kat_wiek!$G$11,(IF(F125&lt;=Kat_wiek!$E$10,Kat_wiek!$G$10,(IF(F125&lt;=Kat_wiek!$E$9,Kat_wiek!$G$9,(IF(F125&lt;=Kat_wiek!$E$8,Kat_wiek!$G$8,(IF(F125&lt;=Kat_wiek!$E$7,Kat_wiek!$G$7,(IF(F125&lt;=Kat_wiek!$E$6,Kat_wiek!$G$6,(IF(F125&lt;=Kat_wiek!$E$5,Kat_wiek!$G$5,Kat_wiek!$G$4)))))))))))))),"")</f>
      </c>
      <c r="L125" s="68"/>
      <c r="M125" s="23"/>
    </row>
    <row r="126" spans="1:13" ht="18">
      <c r="A126" s="68"/>
      <c r="B126" s="68"/>
      <c r="C126" s="23" t="s">
        <v>73</v>
      </c>
      <c r="D126" s="23" t="s">
        <v>172</v>
      </c>
      <c r="E126" s="23" t="s">
        <v>223</v>
      </c>
      <c r="F126" s="22">
        <v>1983</v>
      </c>
      <c r="G126" s="68"/>
      <c r="H126" s="68"/>
      <c r="I126" s="69">
        <f t="shared" si="3"/>
      </c>
      <c r="J126" s="69">
        <f>IF(G126="M",(IF(F126&lt;=Kat_wiek!$A$11,Kat_wiek!$C$11,(IF(F126&lt;=Kat_wiek!$A$10,Kat_wiek!$C$10,(IF(F126&lt;=Kat_wiek!$A$9,Kat_wiek!$C$9,(IF(F126&lt;=Kat_wiek!$A$8,Kat_wiek!$C$8,(IF(F126&lt;=Kat_wiek!$A$7,Kat_wiek!$C$7,(IF(F126&lt;=Kat_wiek!$A$6,Kat_wiek!$C$6,(IF(F126&lt;=Kat_wiek!$A$5,Kat_wiek!$C$5,Kat_wiek!$C$4)))))))))))))),"")</f>
      </c>
      <c r="K126" s="69">
        <f>IF(H126="K",(IF(F126&lt;=Kat_wiek!$E$11,Kat_wiek!$G$11,(IF(F126&lt;=Kat_wiek!$E$10,Kat_wiek!$G$10,(IF(F126&lt;=Kat_wiek!$E$9,Kat_wiek!$G$9,(IF(F126&lt;=Kat_wiek!$E$8,Kat_wiek!$G$8,(IF(F126&lt;=Kat_wiek!$E$7,Kat_wiek!$G$7,(IF(F126&lt;=Kat_wiek!$E$6,Kat_wiek!$G$6,(IF(F126&lt;=Kat_wiek!$E$5,Kat_wiek!$G$5,Kat_wiek!$G$4)))))))))))))),"")</f>
      </c>
      <c r="L126" s="68"/>
      <c r="M126" s="23"/>
    </row>
    <row r="127" spans="1:13" ht="18">
      <c r="A127" s="68"/>
      <c r="B127" s="68"/>
      <c r="C127" s="23" t="s">
        <v>77</v>
      </c>
      <c r="D127" s="23" t="s">
        <v>176</v>
      </c>
      <c r="E127" s="23" t="s">
        <v>224</v>
      </c>
      <c r="F127" s="22">
        <v>1979</v>
      </c>
      <c r="G127" s="68"/>
      <c r="H127" s="68"/>
      <c r="I127" s="69">
        <f t="shared" si="3"/>
      </c>
      <c r="J127" s="69">
        <f>IF(G127="M",(IF(F127&lt;=Kat_wiek!$A$11,Kat_wiek!$C$11,(IF(F127&lt;=Kat_wiek!$A$10,Kat_wiek!$C$10,(IF(F127&lt;=Kat_wiek!$A$9,Kat_wiek!$C$9,(IF(F127&lt;=Kat_wiek!$A$8,Kat_wiek!$C$8,(IF(F127&lt;=Kat_wiek!$A$7,Kat_wiek!$C$7,(IF(F127&lt;=Kat_wiek!$A$6,Kat_wiek!$C$6,(IF(F127&lt;=Kat_wiek!$A$5,Kat_wiek!$C$5,Kat_wiek!$C$4)))))))))))))),"")</f>
      </c>
      <c r="K127" s="69">
        <f>IF(H127="K",(IF(F127&lt;=Kat_wiek!$E$11,Kat_wiek!$G$11,(IF(F127&lt;=Kat_wiek!$E$10,Kat_wiek!$G$10,(IF(F127&lt;=Kat_wiek!$E$9,Kat_wiek!$G$9,(IF(F127&lt;=Kat_wiek!$E$8,Kat_wiek!$G$8,(IF(F127&lt;=Kat_wiek!$E$7,Kat_wiek!$G$7,(IF(F127&lt;=Kat_wiek!$E$6,Kat_wiek!$G$6,(IF(F127&lt;=Kat_wiek!$E$5,Kat_wiek!$G$5,Kat_wiek!$G$4)))))))))))))),"")</f>
      </c>
      <c r="L127" s="68"/>
      <c r="M127" s="23"/>
    </row>
    <row r="128" spans="1:13" ht="18">
      <c r="A128" s="68"/>
      <c r="B128" s="68"/>
      <c r="C128" s="23" t="s">
        <v>82</v>
      </c>
      <c r="D128" s="23" t="s">
        <v>180</v>
      </c>
      <c r="E128" s="23" t="s">
        <v>228</v>
      </c>
      <c r="F128" s="22">
        <v>1963</v>
      </c>
      <c r="G128" s="68"/>
      <c r="H128" s="68"/>
      <c r="I128" s="69">
        <f t="shared" si="3"/>
      </c>
      <c r="J128" s="69">
        <f>IF(G128="M",(IF(F128&lt;=Kat_wiek!$A$11,Kat_wiek!$C$11,(IF(F128&lt;=Kat_wiek!$A$10,Kat_wiek!$C$10,(IF(F128&lt;=Kat_wiek!$A$9,Kat_wiek!$C$9,(IF(F128&lt;=Kat_wiek!$A$8,Kat_wiek!$C$8,(IF(F128&lt;=Kat_wiek!$A$7,Kat_wiek!$C$7,(IF(F128&lt;=Kat_wiek!$A$6,Kat_wiek!$C$6,(IF(F128&lt;=Kat_wiek!$A$5,Kat_wiek!$C$5,Kat_wiek!$C$4)))))))))))))),"")</f>
      </c>
      <c r="K128" s="69">
        <f>IF(H128="K",(IF(F128&lt;=Kat_wiek!$E$11,Kat_wiek!$G$11,(IF(F128&lt;=Kat_wiek!$E$10,Kat_wiek!$G$10,(IF(F128&lt;=Kat_wiek!$E$9,Kat_wiek!$G$9,(IF(F128&lt;=Kat_wiek!$E$8,Kat_wiek!$G$8,(IF(F128&lt;=Kat_wiek!$E$7,Kat_wiek!$G$7,(IF(F128&lt;=Kat_wiek!$E$6,Kat_wiek!$G$6,(IF(F128&lt;=Kat_wiek!$E$5,Kat_wiek!$G$5,Kat_wiek!$G$4)))))))))))))),"")</f>
      </c>
      <c r="L128" s="68"/>
      <c r="M128" s="23"/>
    </row>
    <row r="129" spans="1:13" ht="18">
      <c r="A129" s="68"/>
      <c r="B129" s="68"/>
      <c r="C129" s="23" t="s">
        <v>83</v>
      </c>
      <c r="D129" s="23" t="s">
        <v>165</v>
      </c>
      <c r="E129" s="23" t="s">
        <v>229</v>
      </c>
      <c r="F129" s="22">
        <v>1958</v>
      </c>
      <c r="G129" s="68"/>
      <c r="H129" s="68"/>
      <c r="I129" s="69">
        <f t="shared" si="3"/>
      </c>
      <c r="J129" s="69">
        <f>IF(G129="M",(IF(F129&lt;=Kat_wiek!$A$11,Kat_wiek!$C$11,(IF(F129&lt;=Kat_wiek!$A$10,Kat_wiek!$C$10,(IF(F129&lt;=Kat_wiek!$A$9,Kat_wiek!$C$9,(IF(F129&lt;=Kat_wiek!$A$8,Kat_wiek!$C$8,(IF(F129&lt;=Kat_wiek!$A$7,Kat_wiek!$C$7,(IF(F129&lt;=Kat_wiek!$A$6,Kat_wiek!$C$6,(IF(F129&lt;=Kat_wiek!$A$5,Kat_wiek!$C$5,Kat_wiek!$C$4)))))))))))))),"")</f>
      </c>
      <c r="K129" s="69">
        <f>IF(H129="K",(IF(F129&lt;=Kat_wiek!$E$11,Kat_wiek!$G$11,(IF(F129&lt;=Kat_wiek!$E$10,Kat_wiek!$G$10,(IF(F129&lt;=Kat_wiek!$E$9,Kat_wiek!$G$9,(IF(F129&lt;=Kat_wiek!$E$8,Kat_wiek!$G$8,(IF(F129&lt;=Kat_wiek!$E$7,Kat_wiek!$G$7,(IF(F129&lt;=Kat_wiek!$E$6,Kat_wiek!$G$6,(IF(F129&lt;=Kat_wiek!$E$5,Kat_wiek!$G$5,Kat_wiek!$G$4)))))))))))))),"")</f>
      </c>
      <c r="L129" s="68"/>
      <c r="M129" s="23"/>
    </row>
    <row r="130" spans="1:13" ht="18">
      <c r="A130" s="68"/>
      <c r="B130" s="68"/>
      <c r="C130" s="23" t="s">
        <v>88</v>
      </c>
      <c r="D130" s="23" t="s">
        <v>181</v>
      </c>
      <c r="E130" s="23" t="s">
        <v>230</v>
      </c>
      <c r="F130" s="22">
        <v>1969</v>
      </c>
      <c r="G130" s="68"/>
      <c r="H130" s="68"/>
      <c r="I130" s="69">
        <f aca="true" t="shared" si="4" ref="I130:I161">G130&amp;H130</f>
      </c>
      <c r="J130" s="69">
        <f>IF(G130="M",(IF(F130&lt;=Kat_wiek!$A$11,Kat_wiek!$C$11,(IF(F130&lt;=Kat_wiek!$A$10,Kat_wiek!$C$10,(IF(F130&lt;=Kat_wiek!$A$9,Kat_wiek!$C$9,(IF(F130&lt;=Kat_wiek!$A$8,Kat_wiek!$C$8,(IF(F130&lt;=Kat_wiek!$A$7,Kat_wiek!$C$7,(IF(F130&lt;=Kat_wiek!$A$6,Kat_wiek!$C$6,(IF(F130&lt;=Kat_wiek!$A$5,Kat_wiek!$C$5,Kat_wiek!$C$4)))))))))))))),"")</f>
      </c>
      <c r="K130" s="69">
        <f>IF(H130="K",(IF(F130&lt;=Kat_wiek!$E$11,Kat_wiek!$G$11,(IF(F130&lt;=Kat_wiek!$E$10,Kat_wiek!$G$10,(IF(F130&lt;=Kat_wiek!$E$9,Kat_wiek!$G$9,(IF(F130&lt;=Kat_wiek!$E$8,Kat_wiek!$G$8,(IF(F130&lt;=Kat_wiek!$E$7,Kat_wiek!$G$7,(IF(F130&lt;=Kat_wiek!$E$6,Kat_wiek!$G$6,(IF(F130&lt;=Kat_wiek!$E$5,Kat_wiek!$G$5,Kat_wiek!$G$4)))))))))))))),"")</f>
      </c>
      <c r="L130" s="68"/>
      <c r="M130" s="23"/>
    </row>
    <row r="131" spans="1:13" ht="18">
      <c r="A131" s="68"/>
      <c r="B131" s="68"/>
      <c r="C131" s="23" t="s">
        <v>89</v>
      </c>
      <c r="D131" s="23" t="s">
        <v>182</v>
      </c>
      <c r="E131" s="23" t="s">
        <v>218</v>
      </c>
      <c r="F131" s="22">
        <v>1990</v>
      </c>
      <c r="G131" s="68"/>
      <c r="H131" s="68"/>
      <c r="I131" s="69">
        <f t="shared" si="4"/>
      </c>
      <c r="J131" s="69">
        <f>IF(G131="M",(IF(F131&lt;=Kat_wiek!$A$11,Kat_wiek!$C$11,(IF(F131&lt;=Kat_wiek!$A$10,Kat_wiek!$C$10,(IF(F131&lt;=Kat_wiek!$A$9,Kat_wiek!$C$9,(IF(F131&lt;=Kat_wiek!$A$8,Kat_wiek!$C$8,(IF(F131&lt;=Kat_wiek!$A$7,Kat_wiek!$C$7,(IF(F131&lt;=Kat_wiek!$A$6,Kat_wiek!$C$6,(IF(F131&lt;=Kat_wiek!$A$5,Kat_wiek!$C$5,Kat_wiek!$C$4)))))))))))))),"")</f>
      </c>
      <c r="K131" s="69">
        <f>IF(H131="K",(IF(F131&lt;=Kat_wiek!$E$11,Kat_wiek!$G$11,(IF(F131&lt;=Kat_wiek!$E$10,Kat_wiek!$G$10,(IF(F131&lt;=Kat_wiek!$E$9,Kat_wiek!$G$9,(IF(F131&lt;=Kat_wiek!$E$8,Kat_wiek!$G$8,(IF(F131&lt;=Kat_wiek!$E$7,Kat_wiek!$G$7,(IF(F131&lt;=Kat_wiek!$E$6,Kat_wiek!$G$6,(IF(F131&lt;=Kat_wiek!$E$5,Kat_wiek!$G$5,Kat_wiek!$G$4)))))))))))))),"")</f>
      </c>
      <c r="L131" s="68"/>
      <c r="M131" s="23"/>
    </row>
    <row r="132" spans="1:13" ht="18">
      <c r="A132" s="68"/>
      <c r="B132" s="68"/>
      <c r="C132" s="23" t="s">
        <v>90</v>
      </c>
      <c r="D132" s="23" t="s">
        <v>162</v>
      </c>
      <c r="E132" s="23" t="s">
        <v>231</v>
      </c>
      <c r="F132" s="22">
        <v>1995</v>
      </c>
      <c r="G132" s="68"/>
      <c r="H132" s="68"/>
      <c r="I132" s="69">
        <f t="shared" si="4"/>
      </c>
      <c r="J132" s="69">
        <f>IF(G132="M",(IF(F132&lt;=Kat_wiek!$A$11,Kat_wiek!$C$11,(IF(F132&lt;=Kat_wiek!$A$10,Kat_wiek!$C$10,(IF(F132&lt;=Kat_wiek!$A$9,Kat_wiek!$C$9,(IF(F132&lt;=Kat_wiek!$A$8,Kat_wiek!$C$8,(IF(F132&lt;=Kat_wiek!$A$7,Kat_wiek!$C$7,(IF(F132&lt;=Kat_wiek!$A$6,Kat_wiek!$C$6,(IF(F132&lt;=Kat_wiek!$A$5,Kat_wiek!$C$5,Kat_wiek!$C$4)))))))))))))),"")</f>
      </c>
      <c r="K132" s="69">
        <f>IF(H132="K",(IF(F132&lt;=Kat_wiek!$E$11,Kat_wiek!$G$11,(IF(F132&lt;=Kat_wiek!$E$10,Kat_wiek!$G$10,(IF(F132&lt;=Kat_wiek!$E$9,Kat_wiek!$G$9,(IF(F132&lt;=Kat_wiek!$E$8,Kat_wiek!$G$8,(IF(F132&lt;=Kat_wiek!$E$7,Kat_wiek!$G$7,(IF(F132&lt;=Kat_wiek!$E$6,Kat_wiek!$G$6,(IF(F132&lt;=Kat_wiek!$E$5,Kat_wiek!$G$5,Kat_wiek!$G$4)))))))))))))),"")</f>
      </c>
      <c r="L132" s="68"/>
      <c r="M132" s="23"/>
    </row>
    <row r="133" spans="1:13" ht="18">
      <c r="A133" s="68"/>
      <c r="B133" s="68"/>
      <c r="C133" s="23" t="s">
        <v>59</v>
      </c>
      <c r="D133" s="23" t="s">
        <v>167</v>
      </c>
      <c r="E133" s="23" t="s">
        <v>218</v>
      </c>
      <c r="F133" s="22">
        <v>1946</v>
      </c>
      <c r="G133" s="68"/>
      <c r="H133" s="68"/>
      <c r="I133" s="69">
        <f t="shared" si="4"/>
      </c>
      <c r="J133" s="69">
        <f>IF(G133="M",(IF(F133&lt;=Kat_wiek!$A$11,Kat_wiek!$C$11,(IF(F133&lt;=Kat_wiek!$A$10,Kat_wiek!$C$10,(IF(F133&lt;=Kat_wiek!$A$9,Kat_wiek!$C$9,(IF(F133&lt;=Kat_wiek!$A$8,Kat_wiek!$C$8,(IF(F133&lt;=Kat_wiek!$A$7,Kat_wiek!$C$7,(IF(F133&lt;=Kat_wiek!$A$6,Kat_wiek!$C$6,(IF(F133&lt;=Kat_wiek!$A$5,Kat_wiek!$C$5,Kat_wiek!$C$4)))))))))))))),"")</f>
      </c>
      <c r="K133" s="69">
        <f>IF(H133="K",(IF(F133&lt;=Kat_wiek!$E$11,Kat_wiek!$G$11,(IF(F133&lt;=Kat_wiek!$E$10,Kat_wiek!$G$10,(IF(F133&lt;=Kat_wiek!$E$9,Kat_wiek!$G$9,(IF(F133&lt;=Kat_wiek!$E$8,Kat_wiek!$G$8,(IF(F133&lt;=Kat_wiek!$E$7,Kat_wiek!$G$7,(IF(F133&lt;=Kat_wiek!$E$6,Kat_wiek!$G$6,(IF(F133&lt;=Kat_wiek!$E$5,Kat_wiek!$G$5,Kat_wiek!$G$4)))))))))))))),"")</f>
      </c>
      <c r="L133" s="68"/>
      <c r="M133" s="23"/>
    </row>
    <row r="134" spans="1:13" ht="18">
      <c r="A134" s="68"/>
      <c r="B134" s="68"/>
      <c r="C134" s="23" t="s">
        <v>91</v>
      </c>
      <c r="D134" s="23" t="s">
        <v>183</v>
      </c>
      <c r="E134" s="23" t="s">
        <v>232</v>
      </c>
      <c r="F134" s="22">
        <v>1978</v>
      </c>
      <c r="G134" s="68"/>
      <c r="H134" s="68"/>
      <c r="I134" s="69">
        <f t="shared" si="4"/>
      </c>
      <c r="J134" s="69">
        <f>IF(G134="M",(IF(F134&lt;=Kat_wiek!$A$11,Kat_wiek!$C$11,(IF(F134&lt;=Kat_wiek!$A$10,Kat_wiek!$C$10,(IF(F134&lt;=Kat_wiek!$A$9,Kat_wiek!$C$9,(IF(F134&lt;=Kat_wiek!$A$8,Kat_wiek!$C$8,(IF(F134&lt;=Kat_wiek!$A$7,Kat_wiek!$C$7,(IF(F134&lt;=Kat_wiek!$A$6,Kat_wiek!$C$6,(IF(F134&lt;=Kat_wiek!$A$5,Kat_wiek!$C$5,Kat_wiek!$C$4)))))))))))))),"")</f>
      </c>
      <c r="K134" s="69">
        <f>IF(H134="K",(IF(F134&lt;=Kat_wiek!$E$11,Kat_wiek!$G$11,(IF(F134&lt;=Kat_wiek!$E$10,Kat_wiek!$G$10,(IF(F134&lt;=Kat_wiek!$E$9,Kat_wiek!$G$9,(IF(F134&lt;=Kat_wiek!$E$8,Kat_wiek!$G$8,(IF(F134&lt;=Kat_wiek!$E$7,Kat_wiek!$G$7,(IF(F134&lt;=Kat_wiek!$E$6,Kat_wiek!$G$6,(IF(F134&lt;=Kat_wiek!$E$5,Kat_wiek!$G$5,Kat_wiek!$G$4)))))))))))))),"")</f>
      </c>
      <c r="L134" s="68"/>
      <c r="M134" s="23"/>
    </row>
    <row r="135" spans="1:13" ht="18">
      <c r="A135" s="68"/>
      <c r="B135" s="68"/>
      <c r="C135" s="23" t="s">
        <v>95</v>
      </c>
      <c r="D135" s="23" t="s">
        <v>158</v>
      </c>
      <c r="E135" s="23" t="s">
        <v>233</v>
      </c>
      <c r="F135" s="22">
        <v>1979</v>
      </c>
      <c r="G135" s="68"/>
      <c r="H135" s="68" t="s">
        <v>37</v>
      </c>
      <c r="I135" s="69" t="str">
        <f t="shared" si="4"/>
        <v>K</v>
      </c>
      <c r="J135" s="69">
        <f>IF(G135="M",(IF(F135&lt;=Kat_wiek!$A$11,Kat_wiek!$C$11,(IF(F135&lt;=Kat_wiek!$A$10,Kat_wiek!$C$10,(IF(F135&lt;=Kat_wiek!$A$9,Kat_wiek!$C$9,(IF(F135&lt;=Kat_wiek!$A$8,Kat_wiek!$C$8,(IF(F135&lt;=Kat_wiek!$A$7,Kat_wiek!$C$7,(IF(F135&lt;=Kat_wiek!$A$6,Kat_wiek!$C$6,(IF(F135&lt;=Kat_wiek!$A$5,Kat_wiek!$C$5,Kat_wiek!$C$4)))))))))))))),"")</f>
      </c>
      <c r="K135" s="69" t="str">
        <f>IF(H135="K",(IF(F135&lt;=Kat_wiek!$E$11,Kat_wiek!$G$11,(IF(F135&lt;=Kat_wiek!$E$10,Kat_wiek!$G$10,(IF(F135&lt;=Kat_wiek!$E$9,Kat_wiek!$G$9,(IF(F135&lt;=Kat_wiek!$E$8,Kat_wiek!$G$8,(IF(F135&lt;=Kat_wiek!$E$7,Kat_wiek!$G$7,(IF(F135&lt;=Kat_wiek!$E$6,Kat_wiek!$G$6,(IF(F135&lt;=Kat_wiek!$E$5,Kat_wiek!$G$5,Kat_wiek!$G$4)))))))))))))),"")</f>
        <v>K2</v>
      </c>
      <c r="L135" s="68"/>
      <c r="M135" s="23"/>
    </row>
    <row r="136" spans="1:13" ht="18">
      <c r="A136" s="68"/>
      <c r="B136" s="68"/>
      <c r="C136" s="23" t="s">
        <v>101</v>
      </c>
      <c r="D136" s="23" t="s">
        <v>193</v>
      </c>
      <c r="E136" s="23" t="s">
        <v>219</v>
      </c>
      <c r="F136" s="22">
        <v>1976</v>
      </c>
      <c r="G136" s="68"/>
      <c r="H136" s="68"/>
      <c r="I136" s="69">
        <f t="shared" si="4"/>
      </c>
      <c r="J136" s="69">
        <f>IF(G136="M",(IF(F136&lt;=Kat_wiek!$A$11,Kat_wiek!$C$11,(IF(F136&lt;=Kat_wiek!$A$10,Kat_wiek!$C$10,(IF(F136&lt;=Kat_wiek!$A$9,Kat_wiek!$C$9,(IF(F136&lt;=Kat_wiek!$A$8,Kat_wiek!$C$8,(IF(F136&lt;=Kat_wiek!$A$7,Kat_wiek!$C$7,(IF(F136&lt;=Kat_wiek!$A$6,Kat_wiek!$C$6,(IF(F136&lt;=Kat_wiek!$A$5,Kat_wiek!$C$5,Kat_wiek!$C$4)))))))))))))),"")</f>
      </c>
      <c r="K136" s="69">
        <f>IF(H136="K",(IF(F136&lt;=Kat_wiek!$E$11,Kat_wiek!$G$11,(IF(F136&lt;=Kat_wiek!$E$10,Kat_wiek!$G$10,(IF(F136&lt;=Kat_wiek!$E$9,Kat_wiek!$G$9,(IF(F136&lt;=Kat_wiek!$E$8,Kat_wiek!$G$8,(IF(F136&lt;=Kat_wiek!$E$7,Kat_wiek!$G$7,(IF(F136&lt;=Kat_wiek!$E$6,Kat_wiek!$G$6,(IF(F136&lt;=Kat_wiek!$E$5,Kat_wiek!$G$5,Kat_wiek!$G$4)))))))))))))),"")</f>
      </c>
      <c r="L136" s="68"/>
      <c r="M136" s="23"/>
    </row>
    <row r="137" spans="1:13" ht="18">
      <c r="A137" s="68"/>
      <c r="B137" s="68"/>
      <c r="C137" s="23" t="s">
        <v>110</v>
      </c>
      <c r="D137" s="23" t="s">
        <v>201</v>
      </c>
      <c r="E137" s="23" t="s">
        <v>239</v>
      </c>
      <c r="F137" s="22">
        <v>1961</v>
      </c>
      <c r="G137" s="68"/>
      <c r="H137" s="68"/>
      <c r="I137" s="69">
        <f t="shared" si="4"/>
      </c>
      <c r="J137" s="69">
        <f>IF(G137="M",(IF(F137&lt;=Kat_wiek!$A$11,Kat_wiek!$C$11,(IF(F137&lt;=Kat_wiek!$A$10,Kat_wiek!$C$10,(IF(F137&lt;=Kat_wiek!$A$9,Kat_wiek!$C$9,(IF(F137&lt;=Kat_wiek!$A$8,Kat_wiek!$C$8,(IF(F137&lt;=Kat_wiek!$A$7,Kat_wiek!$C$7,(IF(F137&lt;=Kat_wiek!$A$6,Kat_wiek!$C$6,(IF(F137&lt;=Kat_wiek!$A$5,Kat_wiek!$C$5,Kat_wiek!$C$4)))))))))))))),"")</f>
      </c>
      <c r="K137" s="69">
        <f>IF(H137="K",(IF(F137&lt;=Kat_wiek!$E$11,Kat_wiek!$G$11,(IF(F137&lt;=Kat_wiek!$E$10,Kat_wiek!$G$10,(IF(F137&lt;=Kat_wiek!$E$9,Kat_wiek!$G$9,(IF(F137&lt;=Kat_wiek!$E$8,Kat_wiek!$G$8,(IF(F137&lt;=Kat_wiek!$E$7,Kat_wiek!$G$7,(IF(F137&lt;=Kat_wiek!$E$6,Kat_wiek!$G$6,(IF(F137&lt;=Kat_wiek!$E$5,Kat_wiek!$G$5,Kat_wiek!$G$4)))))))))))))),"")</f>
      </c>
      <c r="L137" s="68"/>
      <c r="M137" s="23"/>
    </row>
    <row r="138" spans="1:13" ht="18">
      <c r="A138" s="68"/>
      <c r="B138" s="68"/>
      <c r="C138" s="23" t="s">
        <v>112</v>
      </c>
      <c r="D138" s="23" t="s">
        <v>202</v>
      </c>
      <c r="E138" s="23" t="s">
        <v>240</v>
      </c>
      <c r="F138" s="22">
        <v>1970</v>
      </c>
      <c r="G138" s="68"/>
      <c r="H138" s="68"/>
      <c r="I138" s="69">
        <f t="shared" si="4"/>
      </c>
      <c r="J138" s="69">
        <f>IF(G138="M",(IF(F138&lt;=Kat_wiek!$A$11,Kat_wiek!$C$11,(IF(F138&lt;=Kat_wiek!$A$10,Kat_wiek!$C$10,(IF(F138&lt;=Kat_wiek!$A$9,Kat_wiek!$C$9,(IF(F138&lt;=Kat_wiek!$A$8,Kat_wiek!$C$8,(IF(F138&lt;=Kat_wiek!$A$7,Kat_wiek!$C$7,(IF(F138&lt;=Kat_wiek!$A$6,Kat_wiek!$C$6,(IF(F138&lt;=Kat_wiek!$A$5,Kat_wiek!$C$5,Kat_wiek!$C$4)))))))))))))),"")</f>
      </c>
      <c r="K138" s="69">
        <f>IF(H138="K",(IF(F138&lt;=Kat_wiek!$E$11,Kat_wiek!$G$11,(IF(F138&lt;=Kat_wiek!$E$10,Kat_wiek!$G$10,(IF(F138&lt;=Kat_wiek!$E$9,Kat_wiek!$G$9,(IF(F138&lt;=Kat_wiek!$E$8,Kat_wiek!$G$8,(IF(F138&lt;=Kat_wiek!$E$7,Kat_wiek!$G$7,(IF(F138&lt;=Kat_wiek!$E$6,Kat_wiek!$G$6,(IF(F138&lt;=Kat_wiek!$E$5,Kat_wiek!$G$5,Kat_wiek!$G$4)))))))))))))),"")</f>
      </c>
      <c r="L138" s="68"/>
      <c r="M138" s="23"/>
    </row>
    <row r="139" spans="1:13" ht="18">
      <c r="A139" s="68"/>
      <c r="B139" s="68"/>
      <c r="C139" s="23" t="s">
        <v>98</v>
      </c>
      <c r="D139" s="23" t="s">
        <v>203</v>
      </c>
      <c r="E139" s="23" t="s">
        <v>219</v>
      </c>
      <c r="F139" s="22">
        <v>2004</v>
      </c>
      <c r="G139" s="68"/>
      <c r="H139" s="68"/>
      <c r="I139" s="69">
        <f t="shared" si="4"/>
      </c>
      <c r="J139" s="69">
        <f>IF(G139="M",(IF(F139&lt;=Kat_wiek!$A$11,Kat_wiek!$C$11,(IF(F139&lt;=Kat_wiek!$A$10,Kat_wiek!$C$10,(IF(F139&lt;=Kat_wiek!$A$9,Kat_wiek!$C$9,(IF(F139&lt;=Kat_wiek!$A$8,Kat_wiek!$C$8,(IF(F139&lt;=Kat_wiek!$A$7,Kat_wiek!$C$7,(IF(F139&lt;=Kat_wiek!$A$6,Kat_wiek!$C$6,(IF(F139&lt;=Kat_wiek!$A$5,Kat_wiek!$C$5,Kat_wiek!$C$4)))))))))))))),"")</f>
      </c>
      <c r="K139" s="69">
        <f>IF(H139="K",(IF(F139&lt;=Kat_wiek!$E$11,Kat_wiek!$G$11,(IF(F139&lt;=Kat_wiek!$E$10,Kat_wiek!$G$10,(IF(F139&lt;=Kat_wiek!$E$9,Kat_wiek!$G$9,(IF(F139&lt;=Kat_wiek!$E$8,Kat_wiek!$G$8,(IF(F139&lt;=Kat_wiek!$E$7,Kat_wiek!$G$7,(IF(F139&lt;=Kat_wiek!$E$6,Kat_wiek!$G$6,(IF(F139&lt;=Kat_wiek!$E$5,Kat_wiek!$G$5,Kat_wiek!$G$4)))))))))))))),"")</f>
      </c>
      <c r="L139" s="68"/>
      <c r="M139" s="23"/>
    </row>
    <row r="140" spans="1:13" ht="18">
      <c r="A140" s="68"/>
      <c r="B140" s="68"/>
      <c r="C140" s="23" t="s">
        <v>113</v>
      </c>
      <c r="D140" s="23" t="s">
        <v>204</v>
      </c>
      <c r="E140" s="23" t="s">
        <v>218</v>
      </c>
      <c r="F140" s="22">
        <v>1980</v>
      </c>
      <c r="G140" s="68"/>
      <c r="H140" s="68"/>
      <c r="I140" s="69">
        <f t="shared" si="4"/>
      </c>
      <c r="J140" s="69">
        <f>IF(G140="M",(IF(F140&lt;=Kat_wiek!$A$11,Kat_wiek!$C$11,(IF(F140&lt;=Kat_wiek!$A$10,Kat_wiek!$C$10,(IF(F140&lt;=Kat_wiek!$A$9,Kat_wiek!$C$9,(IF(F140&lt;=Kat_wiek!$A$8,Kat_wiek!$C$8,(IF(F140&lt;=Kat_wiek!$A$7,Kat_wiek!$C$7,(IF(F140&lt;=Kat_wiek!$A$6,Kat_wiek!$C$6,(IF(F140&lt;=Kat_wiek!$A$5,Kat_wiek!$C$5,Kat_wiek!$C$4)))))))))))))),"")</f>
      </c>
      <c r="K140" s="69">
        <f>IF(H140="K",(IF(F140&lt;=Kat_wiek!$E$11,Kat_wiek!$G$11,(IF(F140&lt;=Kat_wiek!$E$10,Kat_wiek!$G$10,(IF(F140&lt;=Kat_wiek!$E$9,Kat_wiek!$G$9,(IF(F140&lt;=Kat_wiek!$E$8,Kat_wiek!$G$8,(IF(F140&lt;=Kat_wiek!$E$7,Kat_wiek!$G$7,(IF(F140&lt;=Kat_wiek!$E$6,Kat_wiek!$G$6,(IF(F140&lt;=Kat_wiek!$E$5,Kat_wiek!$G$5,Kat_wiek!$G$4)))))))))))))),"")</f>
      </c>
      <c r="L140" s="68"/>
      <c r="M140" s="23"/>
    </row>
    <row r="141" spans="1:13" ht="18">
      <c r="A141" s="68"/>
      <c r="B141" s="68"/>
      <c r="C141" s="23" t="s">
        <v>121</v>
      </c>
      <c r="D141" s="23" t="s">
        <v>207</v>
      </c>
      <c r="E141" s="23" t="s">
        <v>219</v>
      </c>
      <c r="F141" s="22">
        <v>1979</v>
      </c>
      <c r="G141" s="68"/>
      <c r="H141" s="68"/>
      <c r="I141" s="69">
        <f t="shared" si="4"/>
      </c>
      <c r="J141" s="69">
        <f>IF(G141="M",(IF(F141&lt;=Kat_wiek!$A$11,Kat_wiek!$C$11,(IF(F141&lt;=Kat_wiek!$A$10,Kat_wiek!$C$10,(IF(F141&lt;=Kat_wiek!$A$9,Kat_wiek!$C$9,(IF(F141&lt;=Kat_wiek!$A$8,Kat_wiek!$C$8,(IF(F141&lt;=Kat_wiek!$A$7,Kat_wiek!$C$7,(IF(F141&lt;=Kat_wiek!$A$6,Kat_wiek!$C$6,(IF(F141&lt;=Kat_wiek!$A$5,Kat_wiek!$C$5,Kat_wiek!$C$4)))))))))))))),"")</f>
      </c>
      <c r="K141" s="69">
        <f>IF(H141="K",(IF(F141&lt;=Kat_wiek!$E$11,Kat_wiek!$G$11,(IF(F141&lt;=Kat_wiek!$E$10,Kat_wiek!$G$10,(IF(F141&lt;=Kat_wiek!$E$9,Kat_wiek!$G$9,(IF(F141&lt;=Kat_wiek!$E$8,Kat_wiek!$G$8,(IF(F141&lt;=Kat_wiek!$E$7,Kat_wiek!$G$7,(IF(F141&lt;=Kat_wiek!$E$6,Kat_wiek!$G$6,(IF(F141&lt;=Kat_wiek!$E$5,Kat_wiek!$G$5,Kat_wiek!$G$4)))))))))))))),"")</f>
      </c>
      <c r="L141" s="68"/>
      <c r="M141" s="23"/>
    </row>
    <row r="142" spans="1:13" ht="18">
      <c r="A142" s="68"/>
      <c r="B142" s="68"/>
      <c r="C142" s="23" t="s">
        <v>123</v>
      </c>
      <c r="D142" s="23" t="s">
        <v>177</v>
      </c>
      <c r="E142" s="23" t="s">
        <v>219</v>
      </c>
      <c r="F142" s="22">
        <v>1981</v>
      </c>
      <c r="G142" s="68"/>
      <c r="H142" s="68"/>
      <c r="I142" s="69">
        <f t="shared" si="4"/>
      </c>
      <c r="J142" s="69">
        <f>IF(G142="M",(IF(F142&lt;=Kat_wiek!$A$11,Kat_wiek!$C$11,(IF(F142&lt;=Kat_wiek!$A$10,Kat_wiek!$C$10,(IF(F142&lt;=Kat_wiek!$A$9,Kat_wiek!$C$9,(IF(F142&lt;=Kat_wiek!$A$8,Kat_wiek!$C$8,(IF(F142&lt;=Kat_wiek!$A$7,Kat_wiek!$C$7,(IF(F142&lt;=Kat_wiek!$A$6,Kat_wiek!$C$6,(IF(F142&lt;=Kat_wiek!$A$5,Kat_wiek!$C$5,Kat_wiek!$C$4)))))))))))))),"")</f>
      </c>
      <c r="K142" s="69">
        <f>IF(H142="K",(IF(F142&lt;=Kat_wiek!$E$11,Kat_wiek!$G$11,(IF(F142&lt;=Kat_wiek!$E$10,Kat_wiek!$G$10,(IF(F142&lt;=Kat_wiek!$E$9,Kat_wiek!$G$9,(IF(F142&lt;=Kat_wiek!$E$8,Kat_wiek!$G$8,(IF(F142&lt;=Kat_wiek!$E$7,Kat_wiek!$G$7,(IF(F142&lt;=Kat_wiek!$E$6,Kat_wiek!$G$6,(IF(F142&lt;=Kat_wiek!$E$5,Kat_wiek!$G$5,Kat_wiek!$G$4)))))))))))))),"")</f>
      </c>
      <c r="L142" s="68"/>
      <c r="M142" s="23"/>
    </row>
    <row r="143" spans="1:13" ht="18">
      <c r="A143" s="68"/>
      <c r="B143" s="68"/>
      <c r="C143" s="23" t="s">
        <v>124</v>
      </c>
      <c r="D143" s="23" t="s">
        <v>158</v>
      </c>
      <c r="E143" s="23" t="s">
        <v>219</v>
      </c>
      <c r="F143" s="22">
        <v>1982</v>
      </c>
      <c r="G143" s="68"/>
      <c r="H143" s="68"/>
      <c r="I143" s="69">
        <f t="shared" si="4"/>
      </c>
      <c r="J143" s="69">
        <f>IF(G143="M",(IF(F143&lt;=Kat_wiek!$A$11,Kat_wiek!$C$11,(IF(F143&lt;=Kat_wiek!$A$10,Kat_wiek!$C$10,(IF(F143&lt;=Kat_wiek!$A$9,Kat_wiek!$C$9,(IF(F143&lt;=Kat_wiek!$A$8,Kat_wiek!$C$8,(IF(F143&lt;=Kat_wiek!$A$7,Kat_wiek!$C$7,(IF(F143&lt;=Kat_wiek!$A$6,Kat_wiek!$C$6,(IF(F143&lt;=Kat_wiek!$A$5,Kat_wiek!$C$5,Kat_wiek!$C$4)))))))))))))),"")</f>
      </c>
      <c r="K143" s="69">
        <f>IF(H143="K",(IF(F143&lt;=Kat_wiek!$E$11,Kat_wiek!$G$11,(IF(F143&lt;=Kat_wiek!$E$10,Kat_wiek!$G$10,(IF(F143&lt;=Kat_wiek!$E$9,Kat_wiek!$G$9,(IF(F143&lt;=Kat_wiek!$E$8,Kat_wiek!$G$8,(IF(F143&lt;=Kat_wiek!$E$7,Kat_wiek!$G$7,(IF(F143&lt;=Kat_wiek!$E$6,Kat_wiek!$G$6,(IF(F143&lt;=Kat_wiek!$E$5,Kat_wiek!$G$5,Kat_wiek!$G$4)))))))))))))),"")</f>
      </c>
      <c r="L143" s="68"/>
      <c r="M143" s="23"/>
    </row>
    <row r="144" spans="1:13" ht="18">
      <c r="A144" s="68"/>
      <c r="B144" s="68"/>
      <c r="C144" s="23" t="s">
        <v>137</v>
      </c>
      <c r="D144" s="23" t="s">
        <v>212</v>
      </c>
      <c r="E144" s="23" t="s">
        <v>227</v>
      </c>
      <c r="F144" s="22">
        <v>1981</v>
      </c>
      <c r="G144" s="68"/>
      <c r="H144" s="68"/>
      <c r="I144" s="69">
        <f t="shared" si="4"/>
      </c>
      <c r="J144" s="69">
        <f>IF(G144="M",(IF(F144&lt;=Kat_wiek!$A$11,Kat_wiek!$C$11,(IF(F144&lt;=Kat_wiek!$A$10,Kat_wiek!$C$10,(IF(F144&lt;=Kat_wiek!$A$9,Kat_wiek!$C$9,(IF(F144&lt;=Kat_wiek!$A$8,Kat_wiek!$C$8,(IF(F144&lt;=Kat_wiek!$A$7,Kat_wiek!$C$7,(IF(F144&lt;=Kat_wiek!$A$6,Kat_wiek!$C$6,(IF(F144&lt;=Kat_wiek!$A$5,Kat_wiek!$C$5,Kat_wiek!$C$4)))))))))))))),"")</f>
      </c>
      <c r="K144" s="69">
        <f>IF(H144="K",(IF(F144&lt;=Kat_wiek!$E$11,Kat_wiek!$G$11,(IF(F144&lt;=Kat_wiek!$E$10,Kat_wiek!$G$10,(IF(F144&lt;=Kat_wiek!$E$9,Kat_wiek!$G$9,(IF(F144&lt;=Kat_wiek!$E$8,Kat_wiek!$G$8,(IF(F144&lt;=Kat_wiek!$E$7,Kat_wiek!$G$7,(IF(F144&lt;=Kat_wiek!$E$6,Kat_wiek!$G$6,(IF(F144&lt;=Kat_wiek!$E$5,Kat_wiek!$G$5,Kat_wiek!$G$4)))))))))))))),"")</f>
      </c>
      <c r="L144" s="68"/>
      <c r="M144" s="23"/>
    </row>
    <row r="145" spans="1:13" ht="18">
      <c r="A145" s="68"/>
      <c r="B145" s="68"/>
      <c r="C145" s="23" t="s">
        <v>143</v>
      </c>
      <c r="D145" s="23" t="s">
        <v>200</v>
      </c>
      <c r="E145" s="23" t="s">
        <v>247</v>
      </c>
      <c r="F145" s="22">
        <v>1990</v>
      </c>
      <c r="G145" s="68"/>
      <c r="H145" s="68"/>
      <c r="I145" s="69">
        <f t="shared" si="4"/>
      </c>
      <c r="J145" s="69">
        <f>IF(G145="M",(IF(F145&lt;=Kat_wiek!$A$11,Kat_wiek!$C$11,(IF(F145&lt;=Kat_wiek!$A$10,Kat_wiek!$C$10,(IF(F145&lt;=Kat_wiek!$A$9,Kat_wiek!$C$9,(IF(F145&lt;=Kat_wiek!$A$8,Kat_wiek!$C$8,(IF(F145&lt;=Kat_wiek!$A$7,Kat_wiek!$C$7,(IF(F145&lt;=Kat_wiek!$A$6,Kat_wiek!$C$6,(IF(F145&lt;=Kat_wiek!$A$5,Kat_wiek!$C$5,Kat_wiek!$C$4)))))))))))))),"")</f>
      </c>
      <c r="K145" s="69">
        <f>IF(H145="K",(IF(F145&lt;=Kat_wiek!$E$11,Kat_wiek!$G$11,(IF(F145&lt;=Kat_wiek!$E$10,Kat_wiek!$G$10,(IF(F145&lt;=Kat_wiek!$E$9,Kat_wiek!$G$9,(IF(F145&lt;=Kat_wiek!$E$8,Kat_wiek!$G$8,(IF(F145&lt;=Kat_wiek!$E$7,Kat_wiek!$G$7,(IF(F145&lt;=Kat_wiek!$E$6,Kat_wiek!$G$6,(IF(F145&lt;=Kat_wiek!$E$5,Kat_wiek!$G$5,Kat_wiek!$G$4)))))))))))))),"")</f>
      </c>
      <c r="L145" s="68"/>
      <c r="M145" s="23"/>
    </row>
    <row r="146" spans="1:13" ht="18">
      <c r="A146" s="68"/>
      <c r="B146" s="68"/>
      <c r="C146" s="23" t="s">
        <v>146</v>
      </c>
      <c r="D146" s="23" t="s">
        <v>177</v>
      </c>
      <c r="E146" s="23" t="s">
        <v>218</v>
      </c>
      <c r="F146" s="22">
        <v>1970</v>
      </c>
      <c r="G146" s="68"/>
      <c r="H146" s="68"/>
      <c r="I146" s="69">
        <f t="shared" si="4"/>
      </c>
      <c r="J146" s="69">
        <f>IF(G146="M",(IF(F146&lt;=Kat_wiek!$A$11,Kat_wiek!$C$11,(IF(F146&lt;=Kat_wiek!$A$10,Kat_wiek!$C$10,(IF(F146&lt;=Kat_wiek!$A$9,Kat_wiek!$C$9,(IF(F146&lt;=Kat_wiek!$A$8,Kat_wiek!$C$8,(IF(F146&lt;=Kat_wiek!$A$7,Kat_wiek!$C$7,(IF(F146&lt;=Kat_wiek!$A$6,Kat_wiek!$C$6,(IF(F146&lt;=Kat_wiek!$A$5,Kat_wiek!$C$5,Kat_wiek!$C$4)))))))))))))),"")</f>
      </c>
      <c r="K146" s="69">
        <f>IF(H146="K",(IF(F146&lt;=Kat_wiek!$E$11,Kat_wiek!$G$11,(IF(F146&lt;=Kat_wiek!$E$10,Kat_wiek!$G$10,(IF(F146&lt;=Kat_wiek!$E$9,Kat_wiek!$G$9,(IF(F146&lt;=Kat_wiek!$E$8,Kat_wiek!$G$8,(IF(F146&lt;=Kat_wiek!$E$7,Kat_wiek!$G$7,(IF(F146&lt;=Kat_wiek!$E$6,Kat_wiek!$G$6,(IF(F146&lt;=Kat_wiek!$E$5,Kat_wiek!$G$5,Kat_wiek!$G$4)))))))))))))),"")</f>
      </c>
      <c r="L146" s="68"/>
      <c r="M146" s="23"/>
    </row>
    <row r="147" spans="1:13" ht="18">
      <c r="A147" s="68"/>
      <c r="B147" s="68"/>
      <c r="C147" s="23" t="s">
        <v>259</v>
      </c>
      <c r="D147" s="23" t="s">
        <v>155</v>
      </c>
      <c r="E147" s="23" t="s">
        <v>218</v>
      </c>
      <c r="F147" s="22">
        <v>2000</v>
      </c>
      <c r="G147" s="68"/>
      <c r="H147" s="68"/>
      <c r="I147" s="69">
        <f t="shared" si="4"/>
      </c>
      <c r="J147" s="69">
        <f>IF(G147="M",(IF(F147&lt;=Kat_wiek!$A$11,Kat_wiek!$C$11,(IF(F147&lt;=Kat_wiek!$A$10,Kat_wiek!$C$10,(IF(F147&lt;=Kat_wiek!$A$9,Kat_wiek!$C$9,(IF(F147&lt;=Kat_wiek!$A$8,Kat_wiek!$C$8,(IF(F147&lt;=Kat_wiek!$A$7,Kat_wiek!$C$7,(IF(F147&lt;=Kat_wiek!$A$6,Kat_wiek!$C$6,(IF(F147&lt;=Kat_wiek!$A$5,Kat_wiek!$C$5,Kat_wiek!$C$4)))))))))))))),"")</f>
      </c>
      <c r="K147" s="69">
        <f>IF(H147="K",(IF(F147&lt;=Kat_wiek!$E$11,Kat_wiek!$G$11,(IF(F147&lt;=Kat_wiek!$E$10,Kat_wiek!$G$10,(IF(F147&lt;=Kat_wiek!$E$9,Kat_wiek!$G$9,(IF(F147&lt;=Kat_wiek!$E$8,Kat_wiek!$G$8,(IF(F147&lt;=Kat_wiek!$E$7,Kat_wiek!$G$7,(IF(F147&lt;=Kat_wiek!$E$6,Kat_wiek!$G$6,(IF(F147&lt;=Kat_wiek!$E$5,Kat_wiek!$G$5,Kat_wiek!$G$4)))))))))))))),"")</f>
      </c>
      <c r="L147" s="68"/>
      <c r="M147" s="23"/>
    </row>
    <row r="148" spans="1:13" ht="18">
      <c r="A148" s="68"/>
      <c r="B148" s="68"/>
      <c r="C148" s="23"/>
      <c r="D148" s="23"/>
      <c r="E148" s="23"/>
      <c r="F148" s="22"/>
      <c r="G148" s="68"/>
      <c r="H148" s="68"/>
      <c r="I148" s="69">
        <f t="shared" si="4"/>
      </c>
      <c r="J148" s="69">
        <f>IF(G148="M",(IF(F148&lt;=Kat_wiek!$A$11,Kat_wiek!$C$11,(IF(F148&lt;=Kat_wiek!$A$10,Kat_wiek!$C$10,(IF(F148&lt;=Kat_wiek!$A$9,Kat_wiek!$C$9,(IF(F148&lt;=Kat_wiek!$A$8,Kat_wiek!$C$8,(IF(F148&lt;=Kat_wiek!$A$7,Kat_wiek!$C$7,(IF(F148&lt;=Kat_wiek!$A$6,Kat_wiek!$C$6,(IF(F148&lt;=Kat_wiek!$A$5,Kat_wiek!$C$5,Kat_wiek!$C$4)))))))))))))),"")</f>
      </c>
      <c r="K148" s="69">
        <f>IF(H148="K",(IF(F148&lt;=Kat_wiek!$E$11,Kat_wiek!$G$11,(IF(F148&lt;=Kat_wiek!$E$10,Kat_wiek!$G$10,(IF(F148&lt;=Kat_wiek!$E$9,Kat_wiek!$G$9,(IF(F148&lt;=Kat_wiek!$E$8,Kat_wiek!$G$8,(IF(F148&lt;=Kat_wiek!$E$7,Kat_wiek!$G$7,(IF(F148&lt;=Kat_wiek!$E$6,Kat_wiek!$G$6,(IF(F148&lt;=Kat_wiek!$E$5,Kat_wiek!$G$5,Kat_wiek!$G$4)))))))))))))),"")</f>
      </c>
      <c r="L148" s="68"/>
      <c r="M148" s="23"/>
    </row>
    <row r="149" spans="1:13" ht="18">
      <c r="A149" s="68"/>
      <c r="B149" s="68"/>
      <c r="C149" s="23"/>
      <c r="D149" s="23"/>
      <c r="E149" s="23"/>
      <c r="F149" s="22"/>
      <c r="G149" s="68"/>
      <c r="H149" s="68"/>
      <c r="I149" s="69">
        <f t="shared" si="4"/>
      </c>
      <c r="J149" s="69">
        <f>IF(G149="M",(IF(F149&lt;=Kat_wiek!$A$11,Kat_wiek!$C$11,(IF(F149&lt;=Kat_wiek!$A$10,Kat_wiek!$C$10,(IF(F149&lt;=Kat_wiek!$A$9,Kat_wiek!$C$9,(IF(F149&lt;=Kat_wiek!$A$8,Kat_wiek!$C$8,(IF(F149&lt;=Kat_wiek!$A$7,Kat_wiek!$C$7,(IF(F149&lt;=Kat_wiek!$A$6,Kat_wiek!$C$6,(IF(F149&lt;=Kat_wiek!$A$5,Kat_wiek!$C$5,Kat_wiek!$C$4)))))))))))))),"")</f>
      </c>
      <c r="K149" s="69">
        <f>IF(H149="K",(IF(F149&lt;=Kat_wiek!$E$11,Kat_wiek!$G$11,(IF(F149&lt;=Kat_wiek!$E$10,Kat_wiek!$G$10,(IF(F149&lt;=Kat_wiek!$E$9,Kat_wiek!$G$9,(IF(F149&lt;=Kat_wiek!$E$8,Kat_wiek!$G$8,(IF(F149&lt;=Kat_wiek!$E$7,Kat_wiek!$G$7,(IF(F149&lt;=Kat_wiek!$E$6,Kat_wiek!$G$6,(IF(F149&lt;=Kat_wiek!$E$5,Kat_wiek!$G$5,Kat_wiek!$G$4)))))))))))))),"")</f>
      </c>
      <c r="L149" s="68"/>
      <c r="M149" s="23"/>
    </row>
    <row r="150" spans="1:13" ht="18">
      <c r="A150" s="68"/>
      <c r="B150" s="68"/>
      <c r="C150" s="23"/>
      <c r="D150" s="23"/>
      <c r="E150" s="23"/>
      <c r="F150" s="22"/>
      <c r="G150" s="68"/>
      <c r="H150" s="68"/>
      <c r="I150" s="69">
        <f t="shared" si="4"/>
      </c>
      <c r="J150" s="69">
        <f>IF(G150="M",(IF(F150&lt;=Kat_wiek!$A$11,Kat_wiek!$C$11,(IF(F150&lt;=Kat_wiek!$A$10,Kat_wiek!$C$10,(IF(F150&lt;=Kat_wiek!$A$9,Kat_wiek!$C$9,(IF(F150&lt;=Kat_wiek!$A$8,Kat_wiek!$C$8,(IF(F150&lt;=Kat_wiek!$A$7,Kat_wiek!$C$7,(IF(F150&lt;=Kat_wiek!$A$6,Kat_wiek!$C$6,(IF(F150&lt;=Kat_wiek!$A$5,Kat_wiek!$C$5,Kat_wiek!$C$4)))))))))))))),"")</f>
      </c>
      <c r="K150" s="69">
        <f>IF(H150="K",(IF(F150&lt;=Kat_wiek!$E$11,Kat_wiek!$G$11,(IF(F150&lt;=Kat_wiek!$E$10,Kat_wiek!$G$10,(IF(F150&lt;=Kat_wiek!$E$9,Kat_wiek!$G$9,(IF(F150&lt;=Kat_wiek!$E$8,Kat_wiek!$G$8,(IF(F150&lt;=Kat_wiek!$E$7,Kat_wiek!$G$7,(IF(F150&lt;=Kat_wiek!$E$6,Kat_wiek!$G$6,(IF(F150&lt;=Kat_wiek!$E$5,Kat_wiek!$G$5,Kat_wiek!$G$4)))))))))))))),"")</f>
      </c>
      <c r="L150" s="68"/>
      <c r="M150" s="23"/>
    </row>
    <row r="151" spans="1:13" ht="18">
      <c r="A151" s="68"/>
      <c r="B151" s="68"/>
      <c r="C151" s="23"/>
      <c r="D151" s="23"/>
      <c r="E151" s="23"/>
      <c r="F151" s="22"/>
      <c r="G151" s="68"/>
      <c r="H151" s="68"/>
      <c r="I151" s="69">
        <f t="shared" si="4"/>
      </c>
      <c r="J151" s="69">
        <f>IF(G151="M",(IF(F151&lt;=Kat_wiek!$A$11,Kat_wiek!$C$11,(IF(F151&lt;=Kat_wiek!$A$10,Kat_wiek!$C$10,(IF(F151&lt;=Kat_wiek!$A$9,Kat_wiek!$C$9,(IF(F151&lt;=Kat_wiek!$A$8,Kat_wiek!$C$8,(IF(F151&lt;=Kat_wiek!$A$7,Kat_wiek!$C$7,(IF(F151&lt;=Kat_wiek!$A$6,Kat_wiek!$C$6,(IF(F151&lt;=Kat_wiek!$A$5,Kat_wiek!$C$5,Kat_wiek!$C$4)))))))))))))),"")</f>
      </c>
      <c r="K151" s="69">
        <f>IF(H151="K",(IF(F151&lt;=Kat_wiek!$E$11,Kat_wiek!$G$11,(IF(F151&lt;=Kat_wiek!$E$10,Kat_wiek!$G$10,(IF(F151&lt;=Kat_wiek!$E$9,Kat_wiek!$G$9,(IF(F151&lt;=Kat_wiek!$E$8,Kat_wiek!$G$8,(IF(F151&lt;=Kat_wiek!$E$7,Kat_wiek!$G$7,(IF(F151&lt;=Kat_wiek!$E$6,Kat_wiek!$G$6,(IF(F151&lt;=Kat_wiek!$E$5,Kat_wiek!$G$5,Kat_wiek!$G$4)))))))))))))),"")</f>
      </c>
      <c r="L151" s="68"/>
      <c r="M151" s="23"/>
    </row>
    <row r="152" spans="1:13" ht="18">
      <c r="A152" s="68"/>
      <c r="B152" s="68"/>
      <c r="C152" s="23"/>
      <c r="D152" s="23"/>
      <c r="E152" s="23"/>
      <c r="F152" s="22"/>
      <c r="G152" s="68"/>
      <c r="H152" s="68"/>
      <c r="I152" s="69">
        <f t="shared" si="4"/>
      </c>
      <c r="J152" s="69">
        <f>IF(G152="M",(IF(F152&lt;=Kat_wiek!$A$11,Kat_wiek!$C$11,(IF(F152&lt;=Kat_wiek!$A$10,Kat_wiek!$C$10,(IF(F152&lt;=Kat_wiek!$A$9,Kat_wiek!$C$9,(IF(F152&lt;=Kat_wiek!$A$8,Kat_wiek!$C$8,(IF(F152&lt;=Kat_wiek!$A$7,Kat_wiek!$C$7,(IF(F152&lt;=Kat_wiek!$A$6,Kat_wiek!$C$6,(IF(F152&lt;=Kat_wiek!$A$5,Kat_wiek!$C$5,Kat_wiek!$C$4)))))))))))))),"")</f>
      </c>
      <c r="K152" s="69">
        <f>IF(H152="K",(IF(F152&lt;=Kat_wiek!$E$11,Kat_wiek!$G$11,(IF(F152&lt;=Kat_wiek!$E$10,Kat_wiek!$G$10,(IF(F152&lt;=Kat_wiek!$E$9,Kat_wiek!$G$9,(IF(F152&lt;=Kat_wiek!$E$8,Kat_wiek!$G$8,(IF(F152&lt;=Kat_wiek!$E$7,Kat_wiek!$G$7,(IF(F152&lt;=Kat_wiek!$E$6,Kat_wiek!$G$6,(IF(F152&lt;=Kat_wiek!$E$5,Kat_wiek!$G$5,Kat_wiek!$G$4)))))))))))))),"")</f>
      </c>
      <c r="L152" s="68"/>
      <c r="M152" s="23"/>
    </row>
    <row r="153" spans="1:13" ht="18">
      <c r="A153" s="68"/>
      <c r="B153" s="68"/>
      <c r="C153" s="23"/>
      <c r="D153" s="23"/>
      <c r="E153" s="23"/>
      <c r="F153" s="22"/>
      <c r="G153" s="68"/>
      <c r="H153" s="68"/>
      <c r="I153" s="69">
        <f t="shared" si="4"/>
      </c>
      <c r="J153" s="69">
        <f>IF(G153="M",(IF(F153&lt;=Kat_wiek!$A$11,Kat_wiek!$C$11,(IF(F153&lt;=Kat_wiek!$A$10,Kat_wiek!$C$10,(IF(F153&lt;=Kat_wiek!$A$9,Kat_wiek!$C$9,(IF(F153&lt;=Kat_wiek!$A$8,Kat_wiek!$C$8,(IF(F153&lt;=Kat_wiek!$A$7,Kat_wiek!$C$7,(IF(F153&lt;=Kat_wiek!$A$6,Kat_wiek!$C$6,(IF(F153&lt;=Kat_wiek!$A$5,Kat_wiek!$C$5,Kat_wiek!$C$4)))))))))))))),"")</f>
      </c>
      <c r="K153" s="69">
        <f>IF(H153="K",(IF(F153&lt;=Kat_wiek!$E$11,Kat_wiek!$G$11,(IF(F153&lt;=Kat_wiek!$E$10,Kat_wiek!$G$10,(IF(F153&lt;=Kat_wiek!$E$9,Kat_wiek!$G$9,(IF(F153&lt;=Kat_wiek!$E$8,Kat_wiek!$G$8,(IF(F153&lt;=Kat_wiek!$E$7,Kat_wiek!$G$7,(IF(F153&lt;=Kat_wiek!$E$6,Kat_wiek!$G$6,(IF(F153&lt;=Kat_wiek!$E$5,Kat_wiek!$G$5,Kat_wiek!$G$4)))))))))))))),"")</f>
      </c>
      <c r="L153" s="68"/>
      <c r="M153" s="23"/>
    </row>
    <row r="154" spans="1:13" ht="18">
      <c r="A154" s="68"/>
      <c r="B154" s="68"/>
      <c r="C154" s="23"/>
      <c r="D154" s="23"/>
      <c r="E154" s="23"/>
      <c r="F154" s="22"/>
      <c r="G154" s="68"/>
      <c r="H154" s="68"/>
      <c r="I154" s="69">
        <f t="shared" si="4"/>
      </c>
      <c r="J154" s="69">
        <f>IF(G154="M",(IF(F154&lt;=Kat_wiek!$A$11,Kat_wiek!$C$11,(IF(F154&lt;=Kat_wiek!$A$10,Kat_wiek!$C$10,(IF(F154&lt;=Kat_wiek!$A$9,Kat_wiek!$C$9,(IF(F154&lt;=Kat_wiek!$A$8,Kat_wiek!$C$8,(IF(F154&lt;=Kat_wiek!$A$7,Kat_wiek!$C$7,(IF(F154&lt;=Kat_wiek!$A$6,Kat_wiek!$C$6,(IF(F154&lt;=Kat_wiek!$A$5,Kat_wiek!$C$5,Kat_wiek!$C$4)))))))))))))),"")</f>
      </c>
      <c r="K154" s="69">
        <f>IF(H154="K",(IF(F154&lt;=Kat_wiek!$E$11,Kat_wiek!$G$11,(IF(F154&lt;=Kat_wiek!$E$10,Kat_wiek!$G$10,(IF(F154&lt;=Kat_wiek!$E$9,Kat_wiek!$G$9,(IF(F154&lt;=Kat_wiek!$E$8,Kat_wiek!$G$8,(IF(F154&lt;=Kat_wiek!$E$7,Kat_wiek!$G$7,(IF(F154&lt;=Kat_wiek!$E$6,Kat_wiek!$G$6,(IF(F154&lt;=Kat_wiek!$E$5,Kat_wiek!$G$5,Kat_wiek!$G$4)))))))))))))),"")</f>
      </c>
      <c r="L154" s="68"/>
      <c r="M154" s="23"/>
    </row>
    <row r="155" spans="1:13" ht="18">
      <c r="A155" s="68"/>
      <c r="B155" s="68"/>
      <c r="C155" s="23"/>
      <c r="D155" s="23"/>
      <c r="E155" s="23"/>
      <c r="F155" s="22"/>
      <c r="G155" s="68"/>
      <c r="H155" s="68"/>
      <c r="I155" s="69">
        <f t="shared" si="4"/>
      </c>
      <c r="J155" s="69">
        <f>IF(G155="M",(IF(F155&lt;=Kat_wiek!$A$11,Kat_wiek!$C$11,(IF(F155&lt;=Kat_wiek!$A$10,Kat_wiek!$C$10,(IF(F155&lt;=Kat_wiek!$A$9,Kat_wiek!$C$9,(IF(F155&lt;=Kat_wiek!$A$8,Kat_wiek!$C$8,(IF(F155&lt;=Kat_wiek!$A$7,Kat_wiek!$C$7,(IF(F155&lt;=Kat_wiek!$A$6,Kat_wiek!$C$6,(IF(F155&lt;=Kat_wiek!$A$5,Kat_wiek!$C$5,Kat_wiek!$C$4)))))))))))))),"")</f>
      </c>
      <c r="K155" s="69">
        <f>IF(H155="K",(IF(F155&lt;=Kat_wiek!$E$11,Kat_wiek!$G$11,(IF(F155&lt;=Kat_wiek!$E$10,Kat_wiek!$G$10,(IF(F155&lt;=Kat_wiek!$E$9,Kat_wiek!$G$9,(IF(F155&lt;=Kat_wiek!$E$8,Kat_wiek!$G$8,(IF(F155&lt;=Kat_wiek!$E$7,Kat_wiek!$G$7,(IF(F155&lt;=Kat_wiek!$E$6,Kat_wiek!$G$6,(IF(F155&lt;=Kat_wiek!$E$5,Kat_wiek!$G$5,Kat_wiek!$G$4)))))))))))))),"")</f>
      </c>
      <c r="L155" s="68"/>
      <c r="M155" s="23"/>
    </row>
    <row r="156" spans="1:13" ht="18">
      <c r="A156" s="68"/>
      <c r="B156" s="68"/>
      <c r="C156" s="23"/>
      <c r="D156" s="23"/>
      <c r="E156" s="23"/>
      <c r="F156" s="22"/>
      <c r="G156" s="68"/>
      <c r="H156" s="68"/>
      <c r="I156" s="69">
        <f t="shared" si="4"/>
      </c>
      <c r="J156" s="69">
        <f>IF(G156="M",(IF(F156&lt;=Kat_wiek!$A$11,Kat_wiek!$C$11,(IF(F156&lt;=Kat_wiek!$A$10,Kat_wiek!$C$10,(IF(F156&lt;=Kat_wiek!$A$9,Kat_wiek!$C$9,(IF(F156&lt;=Kat_wiek!$A$8,Kat_wiek!$C$8,(IF(F156&lt;=Kat_wiek!$A$7,Kat_wiek!$C$7,(IF(F156&lt;=Kat_wiek!$A$6,Kat_wiek!$C$6,(IF(F156&lt;=Kat_wiek!$A$5,Kat_wiek!$C$5,Kat_wiek!$C$4)))))))))))))),"")</f>
      </c>
      <c r="K156" s="69">
        <f>IF(H156="K",(IF(F156&lt;=Kat_wiek!$E$11,Kat_wiek!$G$11,(IF(F156&lt;=Kat_wiek!$E$10,Kat_wiek!$G$10,(IF(F156&lt;=Kat_wiek!$E$9,Kat_wiek!$G$9,(IF(F156&lt;=Kat_wiek!$E$8,Kat_wiek!$G$8,(IF(F156&lt;=Kat_wiek!$E$7,Kat_wiek!$G$7,(IF(F156&lt;=Kat_wiek!$E$6,Kat_wiek!$G$6,(IF(F156&lt;=Kat_wiek!$E$5,Kat_wiek!$G$5,Kat_wiek!$G$4)))))))))))))),"")</f>
      </c>
      <c r="L156" s="68"/>
      <c r="M156" s="23"/>
    </row>
    <row r="157" spans="1:13" ht="18">
      <c r="A157" s="68"/>
      <c r="B157" s="68"/>
      <c r="C157" s="23"/>
      <c r="D157" s="23"/>
      <c r="E157" s="23"/>
      <c r="F157" s="22"/>
      <c r="G157" s="68"/>
      <c r="H157" s="68"/>
      <c r="I157" s="69">
        <f t="shared" si="4"/>
      </c>
      <c r="J157" s="69">
        <f>IF(G157="M",(IF(F157&lt;=Kat_wiek!$A$11,Kat_wiek!$C$11,(IF(F157&lt;=Kat_wiek!$A$10,Kat_wiek!$C$10,(IF(F157&lt;=Kat_wiek!$A$9,Kat_wiek!$C$9,(IF(F157&lt;=Kat_wiek!$A$8,Kat_wiek!$C$8,(IF(F157&lt;=Kat_wiek!$A$7,Kat_wiek!$C$7,(IF(F157&lt;=Kat_wiek!$A$6,Kat_wiek!$C$6,(IF(F157&lt;=Kat_wiek!$A$5,Kat_wiek!$C$5,Kat_wiek!$C$4)))))))))))))),"")</f>
      </c>
      <c r="K157" s="69">
        <f>IF(H157="K",(IF(F157&lt;=Kat_wiek!$E$11,Kat_wiek!$G$11,(IF(F157&lt;=Kat_wiek!$E$10,Kat_wiek!$G$10,(IF(F157&lt;=Kat_wiek!$E$9,Kat_wiek!$G$9,(IF(F157&lt;=Kat_wiek!$E$8,Kat_wiek!$G$8,(IF(F157&lt;=Kat_wiek!$E$7,Kat_wiek!$G$7,(IF(F157&lt;=Kat_wiek!$E$6,Kat_wiek!$G$6,(IF(F157&lt;=Kat_wiek!$E$5,Kat_wiek!$G$5,Kat_wiek!$G$4)))))))))))))),"")</f>
      </c>
      <c r="L157" s="68"/>
      <c r="M157" s="23"/>
    </row>
    <row r="158" spans="1:13" ht="18">
      <c r="A158" s="68"/>
      <c r="B158" s="68"/>
      <c r="C158" s="23"/>
      <c r="D158" s="23"/>
      <c r="E158" s="23"/>
      <c r="F158" s="22"/>
      <c r="G158" s="68"/>
      <c r="H158" s="68"/>
      <c r="I158" s="69">
        <f t="shared" si="4"/>
      </c>
      <c r="J158" s="69">
        <f>IF(G158="M",(IF(F158&lt;=Kat_wiek!$A$11,Kat_wiek!$C$11,(IF(F158&lt;=Kat_wiek!$A$10,Kat_wiek!$C$10,(IF(F158&lt;=Kat_wiek!$A$9,Kat_wiek!$C$9,(IF(F158&lt;=Kat_wiek!$A$8,Kat_wiek!$C$8,(IF(F158&lt;=Kat_wiek!$A$7,Kat_wiek!$C$7,(IF(F158&lt;=Kat_wiek!$A$6,Kat_wiek!$C$6,(IF(F158&lt;=Kat_wiek!$A$5,Kat_wiek!$C$5,Kat_wiek!$C$4)))))))))))))),"")</f>
      </c>
      <c r="K158" s="69">
        <f>IF(H158="K",(IF(F158&lt;=Kat_wiek!$E$11,Kat_wiek!$G$11,(IF(F158&lt;=Kat_wiek!$E$10,Kat_wiek!$G$10,(IF(F158&lt;=Kat_wiek!$E$9,Kat_wiek!$G$9,(IF(F158&lt;=Kat_wiek!$E$8,Kat_wiek!$G$8,(IF(F158&lt;=Kat_wiek!$E$7,Kat_wiek!$G$7,(IF(F158&lt;=Kat_wiek!$E$6,Kat_wiek!$G$6,(IF(F158&lt;=Kat_wiek!$E$5,Kat_wiek!$G$5,Kat_wiek!$G$4)))))))))))))),"")</f>
      </c>
      <c r="L158" s="68"/>
      <c r="M158" s="23"/>
    </row>
    <row r="159" spans="1:13" ht="18">
      <c r="A159" s="68"/>
      <c r="B159" s="68"/>
      <c r="C159" s="23"/>
      <c r="D159" s="23"/>
      <c r="E159" s="23"/>
      <c r="F159" s="22"/>
      <c r="G159" s="68"/>
      <c r="H159" s="68"/>
      <c r="I159" s="69">
        <f t="shared" si="4"/>
      </c>
      <c r="J159" s="69">
        <f>IF(G159="M",(IF(F159&lt;=Kat_wiek!$A$11,Kat_wiek!$C$11,(IF(F159&lt;=Kat_wiek!$A$10,Kat_wiek!$C$10,(IF(F159&lt;=Kat_wiek!$A$9,Kat_wiek!$C$9,(IF(F159&lt;=Kat_wiek!$A$8,Kat_wiek!$C$8,(IF(F159&lt;=Kat_wiek!$A$7,Kat_wiek!$C$7,(IF(F159&lt;=Kat_wiek!$A$6,Kat_wiek!$C$6,(IF(F159&lt;=Kat_wiek!$A$5,Kat_wiek!$C$5,Kat_wiek!$C$4)))))))))))))),"")</f>
      </c>
      <c r="K159" s="69">
        <f>IF(H159="K",(IF(F159&lt;=Kat_wiek!$E$11,Kat_wiek!$G$11,(IF(F159&lt;=Kat_wiek!$E$10,Kat_wiek!$G$10,(IF(F159&lt;=Kat_wiek!$E$9,Kat_wiek!$G$9,(IF(F159&lt;=Kat_wiek!$E$8,Kat_wiek!$G$8,(IF(F159&lt;=Kat_wiek!$E$7,Kat_wiek!$G$7,(IF(F159&lt;=Kat_wiek!$E$6,Kat_wiek!$G$6,(IF(F159&lt;=Kat_wiek!$E$5,Kat_wiek!$G$5,Kat_wiek!$G$4)))))))))))))),"")</f>
      </c>
      <c r="L159" s="68"/>
      <c r="M159" s="23"/>
    </row>
    <row r="160" spans="1:13" ht="18">
      <c r="A160" s="68"/>
      <c r="B160" s="68"/>
      <c r="C160" s="23"/>
      <c r="D160" s="23"/>
      <c r="E160" s="23"/>
      <c r="F160" s="22"/>
      <c r="G160" s="68"/>
      <c r="H160" s="68"/>
      <c r="I160" s="69">
        <f t="shared" si="4"/>
      </c>
      <c r="J160" s="69">
        <f>IF(G160="M",(IF(F160&lt;=Kat_wiek!$A$11,Kat_wiek!$C$11,(IF(F160&lt;=Kat_wiek!$A$10,Kat_wiek!$C$10,(IF(F160&lt;=Kat_wiek!$A$9,Kat_wiek!$C$9,(IF(F160&lt;=Kat_wiek!$A$8,Kat_wiek!$C$8,(IF(F160&lt;=Kat_wiek!$A$7,Kat_wiek!$C$7,(IF(F160&lt;=Kat_wiek!$A$6,Kat_wiek!$C$6,(IF(F160&lt;=Kat_wiek!$A$5,Kat_wiek!$C$5,Kat_wiek!$C$4)))))))))))))),"")</f>
      </c>
      <c r="K160" s="69">
        <f>IF(H160="K",(IF(F160&lt;=Kat_wiek!$E$11,Kat_wiek!$G$11,(IF(F160&lt;=Kat_wiek!$E$10,Kat_wiek!$G$10,(IF(F160&lt;=Kat_wiek!$E$9,Kat_wiek!$G$9,(IF(F160&lt;=Kat_wiek!$E$8,Kat_wiek!$G$8,(IF(F160&lt;=Kat_wiek!$E$7,Kat_wiek!$G$7,(IF(F160&lt;=Kat_wiek!$E$6,Kat_wiek!$G$6,(IF(F160&lt;=Kat_wiek!$E$5,Kat_wiek!$G$5,Kat_wiek!$G$4)))))))))))))),"")</f>
      </c>
      <c r="L160" s="68"/>
      <c r="M160" s="23"/>
    </row>
    <row r="161" spans="1:13" ht="18">
      <c r="A161" s="68"/>
      <c r="B161" s="68"/>
      <c r="C161" s="23"/>
      <c r="D161" s="23"/>
      <c r="E161" s="23"/>
      <c r="F161" s="22"/>
      <c r="G161" s="68"/>
      <c r="H161" s="68"/>
      <c r="I161" s="69">
        <f t="shared" si="4"/>
      </c>
      <c r="J161" s="69">
        <f>IF(G161="M",(IF(F161&lt;=Kat_wiek!$A$11,Kat_wiek!$C$11,(IF(F161&lt;=Kat_wiek!$A$10,Kat_wiek!$C$10,(IF(F161&lt;=Kat_wiek!$A$9,Kat_wiek!$C$9,(IF(F161&lt;=Kat_wiek!$A$8,Kat_wiek!$C$8,(IF(F161&lt;=Kat_wiek!$A$7,Kat_wiek!$C$7,(IF(F161&lt;=Kat_wiek!$A$6,Kat_wiek!$C$6,(IF(F161&lt;=Kat_wiek!$A$5,Kat_wiek!$C$5,Kat_wiek!$C$4)))))))))))))),"")</f>
      </c>
      <c r="K161" s="69">
        <f>IF(H161="K",(IF(F161&lt;=Kat_wiek!$E$11,Kat_wiek!$G$11,(IF(F161&lt;=Kat_wiek!$E$10,Kat_wiek!$G$10,(IF(F161&lt;=Kat_wiek!$E$9,Kat_wiek!$G$9,(IF(F161&lt;=Kat_wiek!$E$8,Kat_wiek!$G$8,(IF(F161&lt;=Kat_wiek!$E$7,Kat_wiek!$G$7,(IF(F161&lt;=Kat_wiek!$E$6,Kat_wiek!$G$6,(IF(F161&lt;=Kat_wiek!$E$5,Kat_wiek!$G$5,Kat_wiek!$G$4)))))))))))))),"")</f>
      </c>
      <c r="L161" s="68"/>
      <c r="M161" s="23"/>
    </row>
    <row r="162" spans="1:13" ht="18">
      <c r="A162" s="68"/>
      <c r="B162" s="68"/>
      <c r="C162" s="23"/>
      <c r="D162" s="23"/>
      <c r="E162" s="23"/>
      <c r="F162" s="22"/>
      <c r="G162" s="68"/>
      <c r="H162" s="68"/>
      <c r="I162" s="69">
        <f>G162&amp;H162</f>
      </c>
      <c r="J162" s="69">
        <f>IF(G162="M",(IF(F162&lt;=Kat_wiek!$A$11,Kat_wiek!$C$11,(IF(F162&lt;=Kat_wiek!$A$10,Kat_wiek!$C$10,(IF(F162&lt;=Kat_wiek!$A$9,Kat_wiek!$C$9,(IF(F162&lt;=Kat_wiek!$A$8,Kat_wiek!$C$8,(IF(F162&lt;=Kat_wiek!$A$7,Kat_wiek!$C$7,(IF(F162&lt;=Kat_wiek!$A$6,Kat_wiek!$C$6,(IF(F162&lt;=Kat_wiek!$A$5,Kat_wiek!$C$5,Kat_wiek!$C$4)))))))))))))),"")</f>
      </c>
      <c r="K162" s="69">
        <f>IF(H162="K",(IF(F162&lt;=Kat_wiek!$E$11,Kat_wiek!$G$11,(IF(F162&lt;=Kat_wiek!$E$10,Kat_wiek!$G$10,(IF(F162&lt;=Kat_wiek!$E$9,Kat_wiek!$G$9,(IF(F162&lt;=Kat_wiek!$E$8,Kat_wiek!$G$8,(IF(F162&lt;=Kat_wiek!$E$7,Kat_wiek!$G$7,(IF(F162&lt;=Kat_wiek!$E$6,Kat_wiek!$G$6,(IF(F162&lt;=Kat_wiek!$E$5,Kat_wiek!$G$5,Kat_wiek!$G$4)))))))))))))),"")</f>
      </c>
      <c r="L162" s="68"/>
      <c r="M162" s="23"/>
    </row>
    <row r="163" spans="1:13" ht="18">
      <c r="A163" s="68"/>
      <c r="B163" s="68"/>
      <c r="C163" s="23"/>
      <c r="D163" s="23"/>
      <c r="E163" s="23"/>
      <c r="F163" s="22"/>
      <c r="G163" s="68"/>
      <c r="H163" s="68"/>
      <c r="I163" s="69">
        <f>G163&amp;H163</f>
      </c>
      <c r="J163" s="69">
        <f>IF(G163="M",(IF(F163&lt;=Kat_wiek!$A$11,Kat_wiek!$C$11,(IF(F163&lt;=Kat_wiek!$A$10,Kat_wiek!$C$10,(IF(F163&lt;=Kat_wiek!$A$9,Kat_wiek!$C$9,(IF(F163&lt;=Kat_wiek!$A$8,Kat_wiek!$C$8,(IF(F163&lt;=Kat_wiek!$A$7,Kat_wiek!$C$7,(IF(F163&lt;=Kat_wiek!$A$6,Kat_wiek!$C$6,(IF(F163&lt;=Kat_wiek!$A$5,Kat_wiek!$C$5,Kat_wiek!$C$4)))))))))))))),"")</f>
      </c>
      <c r="K163" s="69">
        <f>IF(H163="K",(IF(F163&lt;=Kat_wiek!$E$11,Kat_wiek!$G$11,(IF(F163&lt;=Kat_wiek!$E$10,Kat_wiek!$G$10,(IF(F163&lt;=Kat_wiek!$E$9,Kat_wiek!$G$9,(IF(F163&lt;=Kat_wiek!$E$8,Kat_wiek!$G$8,(IF(F163&lt;=Kat_wiek!$E$7,Kat_wiek!$G$7,(IF(F163&lt;=Kat_wiek!$E$6,Kat_wiek!$G$6,(IF(F163&lt;=Kat_wiek!$E$5,Kat_wiek!$G$5,Kat_wiek!$G$4)))))))))))))),"")</f>
      </c>
      <c r="L163" s="68"/>
      <c r="M163" s="23"/>
    </row>
    <row r="164" spans="1:13" ht="18">
      <c r="A164" s="68"/>
      <c r="B164" s="68"/>
      <c r="C164" s="23"/>
      <c r="D164" s="23"/>
      <c r="E164" s="23"/>
      <c r="F164" s="22"/>
      <c r="G164" s="68"/>
      <c r="H164" s="68"/>
      <c r="I164" s="69">
        <f>G164&amp;H164</f>
      </c>
      <c r="J164" s="69">
        <f>IF(G164="M",(IF(F164&lt;=Kat_wiek!$A$11,Kat_wiek!$C$11,(IF(F164&lt;=Kat_wiek!$A$10,Kat_wiek!$C$10,(IF(F164&lt;=Kat_wiek!$A$9,Kat_wiek!$C$9,(IF(F164&lt;=Kat_wiek!$A$8,Kat_wiek!$C$8,(IF(F164&lt;=Kat_wiek!$A$7,Kat_wiek!$C$7,(IF(F164&lt;=Kat_wiek!$A$6,Kat_wiek!$C$6,(IF(F164&lt;=Kat_wiek!$A$5,Kat_wiek!$C$5,Kat_wiek!$C$4)))))))))))))),"")</f>
      </c>
      <c r="K164" s="69">
        <f>IF(H164="K",(IF(F164&lt;=Kat_wiek!$E$11,Kat_wiek!$G$11,(IF(F164&lt;=Kat_wiek!$E$10,Kat_wiek!$G$10,(IF(F164&lt;=Kat_wiek!$E$9,Kat_wiek!$G$9,(IF(F164&lt;=Kat_wiek!$E$8,Kat_wiek!$G$8,(IF(F164&lt;=Kat_wiek!$E$7,Kat_wiek!$G$7,(IF(F164&lt;=Kat_wiek!$E$6,Kat_wiek!$G$6,(IF(F164&lt;=Kat_wiek!$E$5,Kat_wiek!$G$5,Kat_wiek!$G$4)))))))))))))),"")</f>
      </c>
      <c r="L164" s="68"/>
      <c r="M164" s="23"/>
    </row>
    <row r="165" spans="1:13" ht="18">
      <c r="A165" s="68"/>
      <c r="B165" s="71"/>
      <c r="C165" s="83"/>
      <c r="D165" s="84"/>
      <c r="E165" s="84"/>
      <c r="F165" s="22"/>
      <c r="G165" s="68"/>
      <c r="H165" s="68"/>
      <c r="I165" s="69">
        <f aca="true" t="shared" si="5" ref="I165:I179">IF(L165="",J165&amp;K165,"")</f>
      </c>
      <c r="J165" s="69">
        <f>IF(G165="M",(IF(F165&lt;=Kat_wiek!$A$11,Kat_wiek!$C$11,(IF(F165&lt;=Kat_wiek!$A$10,Kat_wiek!$C$10,(IF(F165&lt;=Kat_wiek!$A$9,Kat_wiek!$C$9,(IF(F165&lt;=Kat_wiek!$A$8,Kat_wiek!$C$8,(IF(F165&lt;=Kat_wiek!$A$7,Kat_wiek!$C$7,(IF(F165&lt;=Kat_wiek!$A$6,Kat_wiek!$C$6,(IF(F165&lt;=Kat_wiek!$A$5,Kat_wiek!$C$5,Kat_wiek!$C$4)))))))))))))),"")</f>
      </c>
      <c r="K165" s="69">
        <f>IF(H165="K",(IF(F165&lt;=Kat_wiek!$E$11,Kat_wiek!$G$11,(IF(F165&lt;=Kat_wiek!$E$10,Kat_wiek!$G$10,(IF(F165&lt;=Kat_wiek!$E$9,Kat_wiek!$G$9,(IF(F165&lt;=Kat_wiek!$E$8,Kat_wiek!$G$8,(IF(F165&lt;=Kat_wiek!$E$7,Kat_wiek!$G$7,(IF(F165&lt;=Kat_wiek!$E$6,Kat_wiek!$G$6,(IF(F165&lt;=Kat_wiek!$E$5,Kat_wiek!$G$5,Kat_wiek!$G$4)))))))))))))),"")</f>
      </c>
      <c r="L165" s="68"/>
      <c r="M165" s="23"/>
    </row>
    <row r="166" spans="1:13" ht="18">
      <c r="A166" s="68"/>
      <c r="B166" s="71"/>
      <c r="C166" s="83"/>
      <c r="D166" s="84"/>
      <c r="E166" s="84"/>
      <c r="F166" s="22"/>
      <c r="G166" s="68"/>
      <c r="H166" s="68"/>
      <c r="I166" s="69">
        <f t="shared" si="5"/>
      </c>
      <c r="J166" s="69">
        <f>IF(G166="M",(IF(F166&lt;=Kat_wiek!$A$11,Kat_wiek!$C$11,(IF(F166&lt;=Kat_wiek!$A$10,Kat_wiek!$C$10,(IF(F166&lt;=Kat_wiek!$A$9,Kat_wiek!$C$9,(IF(F166&lt;=Kat_wiek!$A$8,Kat_wiek!$C$8,(IF(F166&lt;=Kat_wiek!$A$7,Kat_wiek!$C$7,(IF(F166&lt;=Kat_wiek!$A$6,Kat_wiek!$C$6,(IF(F166&lt;=Kat_wiek!$A$5,Kat_wiek!$C$5,Kat_wiek!$C$4)))))))))))))),"")</f>
      </c>
      <c r="K166" s="69">
        <f>IF(H166="K",(IF(F166&lt;=Kat_wiek!$E$11,Kat_wiek!$G$11,(IF(F166&lt;=Kat_wiek!$E$10,Kat_wiek!$G$10,(IF(F166&lt;=Kat_wiek!$E$9,Kat_wiek!$G$9,(IF(F166&lt;=Kat_wiek!$E$8,Kat_wiek!$G$8,(IF(F166&lt;=Kat_wiek!$E$7,Kat_wiek!$G$7,(IF(F166&lt;=Kat_wiek!$E$6,Kat_wiek!$G$6,(IF(F166&lt;=Kat_wiek!$E$5,Kat_wiek!$G$5,Kat_wiek!$G$4)))))))))))))),"")</f>
      </c>
      <c r="L166" s="68"/>
      <c r="M166" s="23"/>
    </row>
    <row r="167" spans="1:13" ht="18">
      <c r="A167" s="68"/>
      <c r="B167" s="71"/>
      <c r="C167" s="83"/>
      <c r="D167" s="84"/>
      <c r="E167" s="84"/>
      <c r="F167" s="22"/>
      <c r="G167" s="68"/>
      <c r="H167" s="68"/>
      <c r="I167" s="69">
        <f t="shared" si="5"/>
      </c>
      <c r="J167" s="69">
        <f>IF(G167="M",(IF(F167&lt;=Kat_wiek!$A$11,Kat_wiek!$C$11,(IF(F167&lt;=Kat_wiek!$A$10,Kat_wiek!$C$10,(IF(F167&lt;=Kat_wiek!$A$9,Kat_wiek!$C$9,(IF(F167&lt;=Kat_wiek!$A$8,Kat_wiek!$C$8,(IF(F167&lt;=Kat_wiek!$A$7,Kat_wiek!$C$7,(IF(F167&lt;=Kat_wiek!$A$6,Kat_wiek!$C$6,(IF(F167&lt;=Kat_wiek!$A$5,Kat_wiek!$C$5,Kat_wiek!$C$4)))))))))))))),"")</f>
      </c>
      <c r="K167" s="69">
        <f>IF(H167="K",(IF(F167&lt;=Kat_wiek!$E$11,Kat_wiek!$G$11,(IF(F167&lt;=Kat_wiek!$E$10,Kat_wiek!$G$10,(IF(F167&lt;=Kat_wiek!$E$9,Kat_wiek!$G$9,(IF(F167&lt;=Kat_wiek!$E$8,Kat_wiek!$G$8,(IF(F167&lt;=Kat_wiek!$E$7,Kat_wiek!$G$7,(IF(F167&lt;=Kat_wiek!$E$6,Kat_wiek!$G$6,(IF(F167&lt;=Kat_wiek!$E$5,Kat_wiek!$G$5,Kat_wiek!$G$4)))))))))))))),"")</f>
      </c>
      <c r="L167" s="68"/>
      <c r="M167" s="23"/>
    </row>
    <row r="168" spans="1:13" ht="18">
      <c r="A168" s="68"/>
      <c r="B168" s="71"/>
      <c r="C168" s="83"/>
      <c r="D168" s="84"/>
      <c r="E168" s="84"/>
      <c r="F168" s="22"/>
      <c r="G168" s="68"/>
      <c r="H168" s="68"/>
      <c r="I168" s="69">
        <f t="shared" si="5"/>
      </c>
      <c r="J168" s="69">
        <f>IF(G168="M",(IF(F168&lt;=Kat_wiek!$A$11,Kat_wiek!$C$11,(IF(F168&lt;=Kat_wiek!$A$10,Kat_wiek!$C$10,(IF(F168&lt;=Kat_wiek!$A$9,Kat_wiek!$C$9,(IF(F168&lt;=Kat_wiek!$A$8,Kat_wiek!$C$8,(IF(F168&lt;=Kat_wiek!$A$7,Kat_wiek!$C$7,(IF(F168&lt;=Kat_wiek!$A$6,Kat_wiek!$C$6,(IF(F168&lt;=Kat_wiek!$A$5,Kat_wiek!$C$5,Kat_wiek!$C$4)))))))))))))),"")</f>
      </c>
      <c r="K168" s="69">
        <f>IF(H168="K",(IF(F168&lt;=Kat_wiek!$E$11,Kat_wiek!$G$11,(IF(F168&lt;=Kat_wiek!$E$10,Kat_wiek!$G$10,(IF(F168&lt;=Kat_wiek!$E$9,Kat_wiek!$G$9,(IF(F168&lt;=Kat_wiek!$E$8,Kat_wiek!$G$8,(IF(F168&lt;=Kat_wiek!$E$7,Kat_wiek!$G$7,(IF(F168&lt;=Kat_wiek!$E$6,Kat_wiek!$G$6,(IF(F168&lt;=Kat_wiek!$E$5,Kat_wiek!$G$5,Kat_wiek!$G$4)))))))))))))),"")</f>
      </c>
      <c r="L168" s="68"/>
      <c r="M168" s="23"/>
    </row>
    <row r="169" spans="1:13" ht="18">
      <c r="A169" s="68"/>
      <c r="B169" s="71"/>
      <c r="C169" s="83"/>
      <c r="D169" s="84"/>
      <c r="E169" s="84"/>
      <c r="F169" s="22"/>
      <c r="G169" s="68"/>
      <c r="H169" s="68"/>
      <c r="I169" s="69">
        <f t="shared" si="5"/>
      </c>
      <c r="J169" s="69">
        <f>IF(G169="M",(IF(F169&lt;=Kat_wiek!$A$11,Kat_wiek!$C$11,(IF(F169&lt;=Kat_wiek!$A$10,Kat_wiek!$C$10,(IF(F169&lt;=Kat_wiek!$A$9,Kat_wiek!$C$9,(IF(F169&lt;=Kat_wiek!$A$8,Kat_wiek!$C$8,(IF(F169&lt;=Kat_wiek!$A$7,Kat_wiek!$C$7,(IF(F169&lt;=Kat_wiek!$A$6,Kat_wiek!$C$6,(IF(F169&lt;=Kat_wiek!$A$5,Kat_wiek!$C$5,Kat_wiek!$C$4)))))))))))))),"")</f>
      </c>
      <c r="K169" s="69">
        <f>IF(H169="K",(IF(F169&lt;=Kat_wiek!$E$11,Kat_wiek!$G$11,(IF(F169&lt;=Kat_wiek!$E$10,Kat_wiek!$G$10,(IF(F169&lt;=Kat_wiek!$E$9,Kat_wiek!$G$9,(IF(F169&lt;=Kat_wiek!$E$8,Kat_wiek!$G$8,(IF(F169&lt;=Kat_wiek!$E$7,Kat_wiek!$G$7,(IF(F169&lt;=Kat_wiek!$E$6,Kat_wiek!$G$6,(IF(F169&lt;=Kat_wiek!$E$5,Kat_wiek!$G$5,Kat_wiek!$G$4)))))))))))))),"")</f>
      </c>
      <c r="L169" s="68"/>
      <c r="M169" s="23"/>
    </row>
    <row r="170" spans="1:13" ht="18">
      <c r="A170" s="68"/>
      <c r="B170" s="71"/>
      <c r="C170" s="83"/>
      <c r="D170" s="84"/>
      <c r="E170" s="84"/>
      <c r="F170" s="22"/>
      <c r="G170" s="68"/>
      <c r="H170" s="68"/>
      <c r="I170" s="69">
        <f t="shared" si="5"/>
      </c>
      <c r="J170" s="69">
        <f>IF(G170="M",(IF(F170&lt;=Kat_wiek!$A$11,Kat_wiek!$C$11,(IF(F170&lt;=Kat_wiek!$A$10,Kat_wiek!$C$10,(IF(F170&lt;=Kat_wiek!$A$9,Kat_wiek!$C$9,(IF(F170&lt;=Kat_wiek!$A$8,Kat_wiek!$C$8,(IF(F170&lt;=Kat_wiek!$A$7,Kat_wiek!$C$7,(IF(F170&lt;=Kat_wiek!$A$6,Kat_wiek!$C$6,(IF(F170&lt;=Kat_wiek!$A$5,Kat_wiek!$C$5,Kat_wiek!$C$4)))))))))))))),"")</f>
      </c>
      <c r="K170" s="69">
        <f>IF(H170="K",(IF(F170&lt;=Kat_wiek!$E$11,Kat_wiek!$G$11,(IF(F170&lt;=Kat_wiek!$E$10,Kat_wiek!$G$10,(IF(F170&lt;=Kat_wiek!$E$9,Kat_wiek!$G$9,(IF(F170&lt;=Kat_wiek!$E$8,Kat_wiek!$G$8,(IF(F170&lt;=Kat_wiek!$E$7,Kat_wiek!$G$7,(IF(F170&lt;=Kat_wiek!$E$6,Kat_wiek!$G$6,(IF(F170&lt;=Kat_wiek!$E$5,Kat_wiek!$G$5,Kat_wiek!$G$4)))))))))))))),"")</f>
      </c>
      <c r="L170" s="68"/>
      <c r="M170" s="23"/>
    </row>
    <row r="171" spans="1:13" ht="18">
      <c r="A171" s="68"/>
      <c r="B171" s="71"/>
      <c r="C171" s="83"/>
      <c r="D171" s="84"/>
      <c r="E171" s="84"/>
      <c r="F171" s="22"/>
      <c r="G171" s="68"/>
      <c r="H171" s="68"/>
      <c r="I171" s="69">
        <f t="shared" si="5"/>
      </c>
      <c r="J171" s="69">
        <f>IF(G171="M",(IF(F171&lt;=Kat_wiek!$A$11,Kat_wiek!$C$11,(IF(F171&lt;=Kat_wiek!$A$10,Kat_wiek!$C$10,(IF(F171&lt;=Kat_wiek!$A$9,Kat_wiek!$C$9,(IF(F171&lt;=Kat_wiek!$A$8,Kat_wiek!$C$8,(IF(F171&lt;=Kat_wiek!$A$7,Kat_wiek!$C$7,(IF(F171&lt;=Kat_wiek!$A$6,Kat_wiek!$C$6,(IF(F171&lt;=Kat_wiek!$A$5,Kat_wiek!$C$5,Kat_wiek!$C$4)))))))))))))),"")</f>
      </c>
      <c r="K171" s="69">
        <f>IF(H171="K",(IF(F171&lt;=Kat_wiek!$E$11,Kat_wiek!$G$11,(IF(F171&lt;=Kat_wiek!$E$10,Kat_wiek!$G$10,(IF(F171&lt;=Kat_wiek!$E$9,Kat_wiek!$G$9,(IF(F171&lt;=Kat_wiek!$E$8,Kat_wiek!$G$8,(IF(F171&lt;=Kat_wiek!$E$7,Kat_wiek!$G$7,(IF(F171&lt;=Kat_wiek!$E$6,Kat_wiek!$G$6,(IF(F171&lt;=Kat_wiek!$E$5,Kat_wiek!$G$5,Kat_wiek!$G$4)))))))))))))),"")</f>
      </c>
      <c r="L171" s="68"/>
      <c r="M171" s="23"/>
    </row>
    <row r="172" spans="1:13" ht="18">
      <c r="A172" s="68"/>
      <c r="B172" s="71"/>
      <c r="C172" s="83"/>
      <c r="D172" s="84"/>
      <c r="E172" s="84"/>
      <c r="F172" s="22"/>
      <c r="G172" s="68"/>
      <c r="H172" s="68"/>
      <c r="I172" s="69">
        <f t="shared" si="5"/>
      </c>
      <c r="J172" s="69">
        <f>IF(G172="M",(IF(F172&lt;=Kat_wiek!$A$11,Kat_wiek!$C$11,(IF(F172&lt;=Kat_wiek!$A$10,Kat_wiek!$C$10,(IF(F172&lt;=Kat_wiek!$A$9,Kat_wiek!$C$9,(IF(F172&lt;=Kat_wiek!$A$8,Kat_wiek!$C$8,(IF(F172&lt;=Kat_wiek!$A$7,Kat_wiek!$C$7,(IF(F172&lt;=Kat_wiek!$A$6,Kat_wiek!$C$6,(IF(F172&lt;=Kat_wiek!$A$5,Kat_wiek!$C$5,Kat_wiek!$C$4)))))))))))))),"")</f>
      </c>
      <c r="K172" s="69">
        <f>IF(H172="K",(IF(F172&lt;=Kat_wiek!$E$11,Kat_wiek!$G$11,(IF(F172&lt;=Kat_wiek!$E$10,Kat_wiek!$G$10,(IF(F172&lt;=Kat_wiek!$E$9,Kat_wiek!$G$9,(IF(F172&lt;=Kat_wiek!$E$8,Kat_wiek!$G$8,(IF(F172&lt;=Kat_wiek!$E$7,Kat_wiek!$G$7,(IF(F172&lt;=Kat_wiek!$E$6,Kat_wiek!$G$6,(IF(F172&lt;=Kat_wiek!$E$5,Kat_wiek!$G$5,Kat_wiek!$G$4)))))))))))))),"")</f>
      </c>
      <c r="L172" s="68"/>
      <c r="M172" s="23"/>
    </row>
    <row r="173" spans="1:13" ht="18">
      <c r="A173" s="68"/>
      <c r="B173" s="71"/>
      <c r="C173" s="83"/>
      <c r="D173" s="84"/>
      <c r="E173" s="84"/>
      <c r="F173" s="22"/>
      <c r="G173" s="68"/>
      <c r="H173" s="68"/>
      <c r="I173" s="69">
        <f t="shared" si="5"/>
      </c>
      <c r="J173" s="69">
        <f>IF(G173="M",(IF(F173&lt;=Kat_wiek!$A$11,Kat_wiek!$C$11,(IF(F173&lt;=Kat_wiek!$A$10,Kat_wiek!$C$10,(IF(F173&lt;=Kat_wiek!$A$9,Kat_wiek!$C$9,(IF(F173&lt;=Kat_wiek!$A$8,Kat_wiek!$C$8,(IF(F173&lt;=Kat_wiek!$A$7,Kat_wiek!$C$7,(IF(F173&lt;=Kat_wiek!$A$6,Kat_wiek!$C$6,(IF(F173&lt;=Kat_wiek!$A$5,Kat_wiek!$C$5,Kat_wiek!$C$4)))))))))))))),"")</f>
      </c>
      <c r="K173" s="69">
        <f>IF(H173="K",(IF(F173&lt;=Kat_wiek!$E$11,Kat_wiek!$G$11,(IF(F173&lt;=Kat_wiek!$E$10,Kat_wiek!$G$10,(IF(F173&lt;=Kat_wiek!$E$9,Kat_wiek!$G$9,(IF(F173&lt;=Kat_wiek!$E$8,Kat_wiek!$G$8,(IF(F173&lt;=Kat_wiek!$E$7,Kat_wiek!$G$7,(IF(F173&lt;=Kat_wiek!$E$6,Kat_wiek!$G$6,(IF(F173&lt;=Kat_wiek!$E$5,Kat_wiek!$G$5,Kat_wiek!$G$4)))))))))))))),"")</f>
      </c>
      <c r="L173" s="68"/>
      <c r="M173" s="23"/>
    </row>
    <row r="174" spans="1:13" ht="18">
      <c r="A174" s="68"/>
      <c r="B174" s="71"/>
      <c r="C174" s="83"/>
      <c r="D174" s="84"/>
      <c r="E174" s="84"/>
      <c r="F174" s="22"/>
      <c r="G174" s="68"/>
      <c r="H174" s="68"/>
      <c r="I174" s="69">
        <f t="shared" si="5"/>
      </c>
      <c r="J174" s="69">
        <f>IF(G174="M",(IF(F174&lt;=Kat_wiek!$A$11,Kat_wiek!$C$11,(IF(F174&lt;=Kat_wiek!$A$10,Kat_wiek!$C$10,(IF(F174&lt;=Kat_wiek!$A$9,Kat_wiek!$C$9,(IF(F174&lt;=Kat_wiek!$A$8,Kat_wiek!$C$8,(IF(F174&lt;=Kat_wiek!$A$7,Kat_wiek!$C$7,(IF(F174&lt;=Kat_wiek!$A$6,Kat_wiek!$C$6,(IF(F174&lt;=Kat_wiek!$A$5,Kat_wiek!$C$5,Kat_wiek!$C$4)))))))))))))),"")</f>
      </c>
      <c r="K174" s="69">
        <f>IF(H174="K",(IF(F174&lt;=Kat_wiek!$E$11,Kat_wiek!$G$11,(IF(F174&lt;=Kat_wiek!$E$10,Kat_wiek!$G$10,(IF(F174&lt;=Kat_wiek!$E$9,Kat_wiek!$G$9,(IF(F174&lt;=Kat_wiek!$E$8,Kat_wiek!$G$8,(IF(F174&lt;=Kat_wiek!$E$7,Kat_wiek!$G$7,(IF(F174&lt;=Kat_wiek!$E$6,Kat_wiek!$G$6,(IF(F174&lt;=Kat_wiek!$E$5,Kat_wiek!$G$5,Kat_wiek!$G$4)))))))))))))),"")</f>
      </c>
      <c r="L174" s="68"/>
      <c r="M174" s="23"/>
    </row>
    <row r="175" spans="1:13" ht="18">
      <c r="A175" s="68"/>
      <c r="B175" s="71"/>
      <c r="C175" s="83"/>
      <c r="D175" s="84"/>
      <c r="E175" s="84"/>
      <c r="F175" s="22"/>
      <c r="G175" s="68"/>
      <c r="H175" s="68"/>
      <c r="I175" s="69">
        <f t="shared" si="5"/>
      </c>
      <c r="J175" s="69">
        <f>IF(G175="M",(IF(F175&lt;=Kat_wiek!$A$11,Kat_wiek!$C$11,(IF(F175&lt;=Kat_wiek!$A$10,Kat_wiek!$C$10,(IF(F175&lt;=Kat_wiek!$A$9,Kat_wiek!$C$9,(IF(F175&lt;=Kat_wiek!$A$8,Kat_wiek!$C$8,(IF(F175&lt;=Kat_wiek!$A$7,Kat_wiek!$C$7,(IF(F175&lt;=Kat_wiek!$A$6,Kat_wiek!$C$6,(IF(F175&lt;=Kat_wiek!$A$5,Kat_wiek!$C$5,Kat_wiek!$C$4)))))))))))))),"")</f>
      </c>
      <c r="K175" s="69">
        <f>IF(H175="K",(IF(F175&lt;=Kat_wiek!$E$11,Kat_wiek!$G$11,(IF(F175&lt;=Kat_wiek!$E$10,Kat_wiek!$G$10,(IF(F175&lt;=Kat_wiek!$E$9,Kat_wiek!$G$9,(IF(F175&lt;=Kat_wiek!$E$8,Kat_wiek!$G$8,(IF(F175&lt;=Kat_wiek!$E$7,Kat_wiek!$G$7,(IF(F175&lt;=Kat_wiek!$E$6,Kat_wiek!$G$6,(IF(F175&lt;=Kat_wiek!$E$5,Kat_wiek!$G$5,Kat_wiek!$G$4)))))))))))))),"")</f>
      </c>
      <c r="L175" s="68"/>
      <c r="M175" s="23"/>
    </row>
    <row r="176" spans="1:13" ht="18">
      <c r="A176" s="68"/>
      <c r="B176" s="71"/>
      <c r="C176" s="83"/>
      <c r="D176" s="84"/>
      <c r="E176" s="84"/>
      <c r="F176" s="22"/>
      <c r="G176" s="68"/>
      <c r="H176" s="68"/>
      <c r="I176" s="69">
        <f t="shared" si="5"/>
      </c>
      <c r="J176" s="69">
        <f>IF(G176="M",(IF(F176&lt;=Kat_wiek!$A$11,Kat_wiek!$C$11,(IF(F176&lt;=Kat_wiek!$A$10,Kat_wiek!$C$10,(IF(F176&lt;=Kat_wiek!$A$9,Kat_wiek!$C$9,(IF(F176&lt;=Kat_wiek!$A$8,Kat_wiek!$C$8,(IF(F176&lt;=Kat_wiek!$A$7,Kat_wiek!$C$7,(IF(F176&lt;=Kat_wiek!$A$6,Kat_wiek!$C$6,(IF(F176&lt;=Kat_wiek!$A$5,Kat_wiek!$C$5,Kat_wiek!$C$4)))))))))))))),"")</f>
      </c>
      <c r="K176" s="69">
        <f>IF(H176="K",(IF(F176&lt;=Kat_wiek!$E$11,Kat_wiek!$G$11,(IF(F176&lt;=Kat_wiek!$E$10,Kat_wiek!$G$10,(IF(F176&lt;=Kat_wiek!$E$9,Kat_wiek!$G$9,(IF(F176&lt;=Kat_wiek!$E$8,Kat_wiek!$G$8,(IF(F176&lt;=Kat_wiek!$E$7,Kat_wiek!$G$7,(IF(F176&lt;=Kat_wiek!$E$6,Kat_wiek!$G$6,(IF(F176&lt;=Kat_wiek!$E$5,Kat_wiek!$G$5,Kat_wiek!$G$4)))))))))))))),"")</f>
      </c>
      <c r="L176" s="68"/>
      <c r="M176" s="23"/>
    </row>
    <row r="177" spans="1:13" ht="18">
      <c r="A177" s="68"/>
      <c r="B177" s="71"/>
      <c r="C177" s="83"/>
      <c r="D177" s="84"/>
      <c r="E177" s="84"/>
      <c r="F177" s="22"/>
      <c r="G177" s="68"/>
      <c r="H177" s="68"/>
      <c r="I177" s="69">
        <f t="shared" si="5"/>
      </c>
      <c r="J177" s="69">
        <f>IF(G177="M",(IF(F177&lt;=Kat_wiek!$A$11,Kat_wiek!$C$11,(IF(F177&lt;=Kat_wiek!$A$10,Kat_wiek!$C$10,(IF(F177&lt;=Kat_wiek!$A$9,Kat_wiek!$C$9,(IF(F177&lt;=Kat_wiek!$A$8,Kat_wiek!$C$8,(IF(F177&lt;=Kat_wiek!$A$7,Kat_wiek!$C$7,(IF(F177&lt;=Kat_wiek!$A$6,Kat_wiek!$C$6,(IF(F177&lt;=Kat_wiek!$A$5,Kat_wiek!$C$5,Kat_wiek!$C$4)))))))))))))),"")</f>
      </c>
      <c r="K177" s="69">
        <f>IF(H177="K",(IF(F177&lt;=Kat_wiek!$E$11,Kat_wiek!$G$11,(IF(F177&lt;=Kat_wiek!$E$10,Kat_wiek!$G$10,(IF(F177&lt;=Kat_wiek!$E$9,Kat_wiek!$G$9,(IF(F177&lt;=Kat_wiek!$E$8,Kat_wiek!$G$8,(IF(F177&lt;=Kat_wiek!$E$7,Kat_wiek!$G$7,(IF(F177&lt;=Kat_wiek!$E$6,Kat_wiek!$G$6,(IF(F177&lt;=Kat_wiek!$E$5,Kat_wiek!$G$5,Kat_wiek!$G$4)))))))))))))),"")</f>
      </c>
      <c r="L177" s="68"/>
      <c r="M177" s="23"/>
    </row>
    <row r="178" spans="1:13" ht="18">
      <c r="A178" s="68"/>
      <c r="B178" s="71"/>
      <c r="C178" s="83"/>
      <c r="D178" s="84"/>
      <c r="E178" s="84"/>
      <c r="F178" s="22"/>
      <c r="G178" s="68"/>
      <c r="H178" s="68"/>
      <c r="I178" s="69">
        <f t="shared" si="5"/>
      </c>
      <c r="J178" s="69">
        <f>IF(G178="M",(IF(F178&lt;=Kat_wiek!$A$11,Kat_wiek!$C$11,(IF(F178&lt;=Kat_wiek!$A$10,Kat_wiek!$C$10,(IF(F178&lt;=Kat_wiek!$A$9,Kat_wiek!$C$9,(IF(F178&lt;=Kat_wiek!$A$8,Kat_wiek!$C$8,(IF(F178&lt;=Kat_wiek!$A$7,Kat_wiek!$C$7,(IF(F178&lt;=Kat_wiek!$A$6,Kat_wiek!$C$6,(IF(F178&lt;=Kat_wiek!$A$5,Kat_wiek!$C$5,Kat_wiek!$C$4)))))))))))))),"")</f>
      </c>
      <c r="K178" s="69">
        <f>IF(H178="K",(IF(F178&lt;=Kat_wiek!$E$11,Kat_wiek!$G$11,(IF(F178&lt;=Kat_wiek!$E$10,Kat_wiek!$G$10,(IF(F178&lt;=Kat_wiek!$E$9,Kat_wiek!$G$9,(IF(F178&lt;=Kat_wiek!$E$8,Kat_wiek!$G$8,(IF(F178&lt;=Kat_wiek!$E$7,Kat_wiek!$G$7,(IF(F178&lt;=Kat_wiek!$E$6,Kat_wiek!$G$6,(IF(F178&lt;=Kat_wiek!$E$5,Kat_wiek!$G$5,Kat_wiek!$G$4)))))))))))))),"")</f>
      </c>
      <c r="L178" s="68"/>
      <c r="M178" s="23"/>
    </row>
    <row r="179" spans="1:13" ht="18">
      <c r="A179" s="68"/>
      <c r="B179" s="71"/>
      <c r="C179" s="83"/>
      <c r="D179" s="84"/>
      <c r="E179" s="84"/>
      <c r="F179" s="22"/>
      <c r="G179" s="68"/>
      <c r="H179" s="68"/>
      <c r="I179" s="69">
        <f t="shared" si="5"/>
      </c>
      <c r="J179" s="69">
        <f>IF(G179="M",(IF(F179&lt;=Kat_wiek!$A$11,Kat_wiek!$C$11,(IF(F179&lt;=Kat_wiek!$A$10,Kat_wiek!$C$10,(IF(F179&lt;=Kat_wiek!$A$9,Kat_wiek!$C$9,(IF(F179&lt;=Kat_wiek!$A$8,Kat_wiek!$C$8,(IF(F179&lt;=Kat_wiek!$A$7,Kat_wiek!$C$7,(IF(F179&lt;=Kat_wiek!$A$6,Kat_wiek!$C$6,(IF(F179&lt;=Kat_wiek!$A$5,Kat_wiek!$C$5,Kat_wiek!$C$4)))))))))))))),"")</f>
      </c>
      <c r="K179" s="69">
        <f>IF(H179="K",(IF(F179&lt;=Kat_wiek!$E$11,Kat_wiek!$G$11,(IF(F179&lt;=Kat_wiek!$E$10,Kat_wiek!$G$10,(IF(F179&lt;=Kat_wiek!$E$9,Kat_wiek!$G$9,(IF(F179&lt;=Kat_wiek!$E$8,Kat_wiek!$G$8,(IF(F179&lt;=Kat_wiek!$E$7,Kat_wiek!$G$7,(IF(F179&lt;=Kat_wiek!$E$6,Kat_wiek!$G$6,(IF(F179&lt;=Kat_wiek!$E$5,Kat_wiek!$G$5,Kat_wiek!$G$4)))))))))))))),"")</f>
      </c>
      <c r="L179" s="68"/>
      <c r="M179" s="23"/>
    </row>
    <row r="180" spans="1:12" ht="18">
      <c r="A180" s="68"/>
      <c r="B180" s="71"/>
      <c r="C180" s="83"/>
      <c r="D180" s="84"/>
      <c r="E180" s="84"/>
      <c r="F180" s="22"/>
      <c r="G180" s="68"/>
      <c r="H180" s="68"/>
      <c r="I180" s="69"/>
      <c r="J180" s="69"/>
      <c r="K180" s="69"/>
      <c r="L180" s="70"/>
    </row>
    <row r="181" spans="1:12" ht="18">
      <c r="A181" s="68"/>
      <c r="B181" s="71"/>
      <c r="C181" s="83"/>
      <c r="D181" s="84"/>
      <c r="E181" s="84"/>
      <c r="F181" s="22"/>
      <c r="G181" s="68"/>
      <c r="H181" s="68"/>
      <c r="I181" s="69"/>
      <c r="J181" s="69"/>
      <c r="K181" s="69"/>
      <c r="L181" s="70"/>
    </row>
    <row r="182" spans="1:12" ht="18">
      <c r="A182" s="68"/>
      <c r="B182" s="71"/>
      <c r="C182" s="83"/>
      <c r="D182" s="84"/>
      <c r="E182" s="84"/>
      <c r="F182" s="22"/>
      <c r="G182" s="68"/>
      <c r="H182" s="68"/>
      <c r="I182" s="69"/>
      <c r="J182" s="69"/>
      <c r="K182" s="69"/>
      <c r="L182" s="70"/>
    </row>
    <row r="183" spans="1:12" ht="18">
      <c r="A183" s="68"/>
      <c r="B183" s="71"/>
      <c r="C183" s="83"/>
      <c r="D183" s="84"/>
      <c r="E183" s="84"/>
      <c r="F183" s="22"/>
      <c r="G183" s="68"/>
      <c r="H183" s="68"/>
      <c r="I183" s="69"/>
      <c r="J183" s="69"/>
      <c r="K183" s="69"/>
      <c r="L183" s="70"/>
    </row>
    <row r="184" spans="1:12" ht="18">
      <c r="A184" s="68"/>
      <c r="B184" s="71"/>
      <c r="C184" s="83"/>
      <c r="D184" s="84"/>
      <c r="E184" s="84"/>
      <c r="F184" s="22"/>
      <c r="G184" s="68"/>
      <c r="H184" s="68"/>
      <c r="I184" s="69"/>
      <c r="J184" s="69"/>
      <c r="K184" s="69"/>
      <c r="L184" s="70"/>
    </row>
    <row r="185" spans="1:12" ht="18">
      <c r="A185" s="68"/>
      <c r="B185" s="71"/>
      <c r="C185" s="83"/>
      <c r="D185" s="84"/>
      <c r="E185" s="84"/>
      <c r="F185" s="22"/>
      <c r="G185" s="68"/>
      <c r="H185" s="68"/>
      <c r="I185" s="69"/>
      <c r="J185" s="69"/>
      <c r="K185" s="69"/>
      <c r="L185" s="70"/>
    </row>
    <row r="186" spans="1:12" ht="18">
      <c r="A186" s="68"/>
      <c r="B186" s="71"/>
      <c r="C186" s="83"/>
      <c r="D186" s="84"/>
      <c r="E186" s="84"/>
      <c r="F186" s="22"/>
      <c r="G186" s="68"/>
      <c r="H186" s="68"/>
      <c r="I186" s="69"/>
      <c r="J186" s="69"/>
      <c r="K186" s="69"/>
      <c r="L186" s="70"/>
    </row>
    <row r="187" spans="1:12" ht="18">
      <c r="A187" s="68"/>
      <c r="B187" s="71"/>
      <c r="C187" s="83"/>
      <c r="D187" s="84"/>
      <c r="E187" s="84"/>
      <c r="F187" s="22"/>
      <c r="G187" s="68"/>
      <c r="H187" s="68"/>
      <c r="I187" s="69"/>
      <c r="J187" s="69"/>
      <c r="K187" s="69"/>
      <c r="L187" s="70"/>
    </row>
    <row r="188" spans="1:12" ht="18">
      <c r="A188" s="68"/>
      <c r="B188" s="71"/>
      <c r="C188" s="83"/>
      <c r="D188" s="84"/>
      <c r="E188" s="84"/>
      <c r="F188" s="22"/>
      <c r="G188" s="68"/>
      <c r="H188" s="68"/>
      <c r="I188" s="69"/>
      <c r="J188" s="69"/>
      <c r="K188" s="69"/>
      <c r="L188" s="70"/>
    </row>
    <row r="189" spans="1:12" ht="18">
      <c r="A189" s="68"/>
      <c r="B189" s="71"/>
      <c r="C189" s="83"/>
      <c r="D189" s="84"/>
      <c r="E189" s="84"/>
      <c r="F189" s="22"/>
      <c r="G189" s="68"/>
      <c r="H189" s="68"/>
      <c r="I189" s="69"/>
      <c r="J189" s="69"/>
      <c r="K189" s="69"/>
      <c r="L189" s="70"/>
    </row>
    <row r="190" spans="1:12" ht="18">
      <c r="A190" s="68"/>
      <c r="B190" s="71"/>
      <c r="C190" s="83"/>
      <c r="D190" s="84"/>
      <c r="E190" s="84"/>
      <c r="F190" s="22"/>
      <c r="G190" s="68"/>
      <c r="H190" s="68"/>
      <c r="I190" s="69"/>
      <c r="J190" s="69"/>
      <c r="K190" s="69"/>
      <c r="L190" s="70"/>
    </row>
    <row r="191" spans="1:12" ht="18">
      <c r="A191" s="68"/>
      <c r="B191" s="71"/>
      <c r="C191" s="83"/>
      <c r="D191" s="84"/>
      <c r="E191" s="84"/>
      <c r="F191" s="22"/>
      <c r="G191" s="68"/>
      <c r="H191" s="68"/>
      <c r="I191" s="69"/>
      <c r="J191" s="69"/>
      <c r="K191" s="69"/>
      <c r="L191" s="70"/>
    </row>
    <row r="192" spans="1:12" ht="18">
      <c r="A192" s="68"/>
      <c r="B192" s="71"/>
      <c r="C192" s="83"/>
      <c r="D192" s="84"/>
      <c r="E192" s="84"/>
      <c r="F192" s="22"/>
      <c r="G192" s="68"/>
      <c r="H192" s="68"/>
      <c r="I192" s="69"/>
      <c r="J192" s="69"/>
      <c r="K192" s="69"/>
      <c r="L192" s="70"/>
    </row>
    <row r="193" spans="1:12" ht="18">
      <c r="A193" s="68"/>
      <c r="B193" s="71"/>
      <c r="C193" s="83"/>
      <c r="D193" s="84"/>
      <c r="E193" s="84"/>
      <c r="F193" s="22"/>
      <c r="G193" s="68"/>
      <c r="H193" s="68"/>
      <c r="I193" s="69"/>
      <c r="J193" s="69"/>
      <c r="K193" s="69"/>
      <c r="L193" s="70"/>
    </row>
    <row r="194" spans="1:12" ht="18">
      <c r="A194" s="68"/>
      <c r="B194" s="71"/>
      <c r="C194" s="83"/>
      <c r="D194" s="84"/>
      <c r="E194" s="84"/>
      <c r="F194" s="22"/>
      <c r="G194" s="68"/>
      <c r="H194" s="68"/>
      <c r="I194" s="69"/>
      <c r="J194" s="69"/>
      <c r="K194" s="69"/>
      <c r="L194" s="70"/>
    </row>
    <row r="195" spans="1:12" ht="18">
      <c r="A195" s="68"/>
      <c r="B195" s="71"/>
      <c r="C195" s="83"/>
      <c r="D195" s="84"/>
      <c r="E195" s="84"/>
      <c r="F195" s="22"/>
      <c r="G195" s="68"/>
      <c r="H195" s="68"/>
      <c r="I195" s="69"/>
      <c r="J195" s="69"/>
      <c r="K195" s="69"/>
      <c r="L195" s="70"/>
    </row>
    <row r="196" spans="1:12" ht="18">
      <c r="A196" s="68"/>
      <c r="B196" s="71"/>
      <c r="C196" s="83"/>
      <c r="D196" s="84"/>
      <c r="E196" s="84"/>
      <c r="F196" s="22"/>
      <c r="G196" s="68"/>
      <c r="H196" s="68"/>
      <c r="I196" s="69"/>
      <c r="J196" s="69"/>
      <c r="K196" s="69"/>
      <c r="L196" s="70"/>
    </row>
    <row r="197" spans="1:12" ht="18">
      <c r="A197" s="68"/>
      <c r="B197" s="71"/>
      <c r="C197" s="83"/>
      <c r="D197" s="84"/>
      <c r="E197" s="84"/>
      <c r="F197" s="22"/>
      <c r="G197" s="68"/>
      <c r="H197" s="68"/>
      <c r="I197" s="69"/>
      <c r="J197" s="69"/>
      <c r="K197" s="69"/>
      <c r="L197" s="70"/>
    </row>
    <row r="198" spans="1:12" ht="18">
      <c r="A198" s="68"/>
      <c r="B198" s="71"/>
      <c r="C198" s="83"/>
      <c r="D198" s="84"/>
      <c r="E198" s="84"/>
      <c r="F198" s="22"/>
      <c r="G198" s="68"/>
      <c r="H198" s="68"/>
      <c r="I198" s="69"/>
      <c r="J198" s="69"/>
      <c r="K198" s="69"/>
      <c r="L198" s="70"/>
    </row>
    <row r="199" spans="1:12" ht="18">
      <c r="A199" s="68"/>
      <c r="B199" s="71"/>
      <c r="C199" s="83"/>
      <c r="D199" s="84"/>
      <c r="E199" s="84"/>
      <c r="F199" s="22"/>
      <c r="G199" s="68"/>
      <c r="H199" s="68"/>
      <c r="I199" s="69"/>
      <c r="J199" s="69"/>
      <c r="K199" s="69"/>
      <c r="L199" s="70"/>
    </row>
    <row r="200" spans="1:12" ht="18">
      <c r="A200" s="68"/>
      <c r="B200" s="71"/>
      <c r="C200" s="83"/>
      <c r="D200" s="84"/>
      <c r="E200" s="84"/>
      <c r="F200" s="22"/>
      <c r="G200" s="68"/>
      <c r="H200" s="68"/>
      <c r="I200" s="69"/>
      <c r="J200" s="69"/>
      <c r="K200" s="69"/>
      <c r="L200" s="70"/>
    </row>
    <row r="201" spans="1:12" ht="18">
      <c r="A201" s="68"/>
      <c r="B201" s="71"/>
      <c r="C201" s="83"/>
      <c r="D201" s="84"/>
      <c r="E201" s="84"/>
      <c r="F201" s="22"/>
      <c r="G201" s="68"/>
      <c r="H201" s="68"/>
      <c r="I201" s="69"/>
      <c r="J201" s="69"/>
      <c r="K201" s="69"/>
      <c r="L201" s="70"/>
    </row>
    <row r="202" spans="1:12" ht="18">
      <c r="A202" s="68"/>
      <c r="B202" s="71"/>
      <c r="C202" s="83"/>
      <c r="D202" s="84"/>
      <c r="E202" s="84"/>
      <c r="F202" s="22"/>
      <c r="G202" s="68"/>
      <c r="H202" s="68"/>
      <c r="I202" s="69"/>
      <c r="J202" s="69"/>
      <c r="K202" s="69"/>
      <c r="L202" s="70"/>
    </row>
    <row r="203" spans="1:12" ht="18">
      <c r="A203" s="68"/>
      <c r="B203" s="71"/>
      <c r="C203" s="83"/>
      <c r="D203" s="84"/>
      <c r="E203" s="84"/>
      <c r="F203" s="22"/>
      <c r="G203" s="68"/>
      <c r="H203" s="68"/>
      <c r="I203" s="69"/>
      <c r="J203" s="69"/>
      <c r="K203" s="69"/>
      <c r="L203" s="70"/>
    </row>
    <row r="204" spans="1:12" ht="18">
      <c r="A204" s="68"/>
      <c r="B204" s="71"/>
      <c r="C204" s="83"/>
      <c r="D204" s="84"/>
      <c r="E204" s="84"/>
      <c r="F204" s="22"/>
      <c r="G204" s="68"/>
      <c r="H204" s="68"/>
      <c r="I204" s="69"/>
      <c r="J204" s="69"/>
      <c r="K204" s="69"/>
      <c r="L204" s="70"/>
    </row>
    <row r="205" spans="1:12" ht="18">
      <c r="A205" s="68"/>
      <c r="B205" s="71"/>
      <c r="C205" s="83"/>
      <c r="D205" s="84"/>
      <c r="E205" s="84"/>
      <c r="F205" s="22"/>
      <c r="G205" s="68"/>
      <c r="H205" s="68"/>
      <c r="I205" s="69"/>
      <c r="J205" s="69"/>
      <c r="K205" s="69"/>
      <c r="L205" s="70"/>
    </row>
    <row r="206" spans="1:12" ht="18">
      <c r="A206" s="68"/>
      <c r="B206" s="71"/>
      <c r="C206" s="83"/>
      <c r="D206" s="84"/>
      <c r="E206" s="84"/>
      <c r="F206" s="22"/>
      <c r="G206" s="68"/>
      <c r="H206" s="68"/>
      <c r="I206" s="69"/>
      <c r="J206" s="69"/>
      <c r="K206" s="69"/>
      <c r="L206" s="70"/>
    </row>
    <row r="207" spans="1:12" ht="18">
      <c r="A207" s="68"/>
      <c r="B207" s="71"/>
      <c r="C207" s="83"/>
      <c r="D207" s="84"/>
      <c r="E207" s="84"/>
      <c r="F207" s="22"/>
      <c r="G207" s="68"/>
      <c r="H207" s="68"/>
      <c r="I207" s="69"/>
      <c r="J207" s="69"/>
      <c r="K207" s="69"/>
      <c r="L207" s="70"/>
    </row>
    <row r="208" spans="1:12" ht="18">
      <c r="A208" s="68"/>
      <c r="B208" s="71"/>
      <c r="C208" s="83"/>
      <c r="D208" s="84"/>
      <c r="E208" s="84"/>
      <c r="F208" s="22"/>
      <c r="G208" s="68"/>
      <c r="H208" s="68"/>
      <c r="I208" s="69"/>
      <c r="J208" s="69"/>
      <c r="K208" s="69"/>
      <c r="L208" s="70"/>
    </row>
    <row r="209" spans="1:12" ht="18">
      <c r="A209" s="68"/>
      <c r="B209" s="71"/>
      <c r="C209" s="83"/>
      <c r="D209" s="84"/>
      <c r="E209" s="84"/>
      <c r="F209" s="22"/>
      <c r="G209" s="68"/>
      <c r="H209" s="68"/>
      <c r="I209" s="69"/>
      <c r="J209" s="69"/>
      <c r="K209" s="69"/>
      <c r="L209" s="70"/>
    </row>
    <row r="210" spans="1:12" ht="18">
      <c r="A210" s="68"/>
      <c r="B210" s="71"/>
      <c r="C210" s="83"/>
      <c r="D210" s="84"/>
      <c r="E210" s="84"/>
      <c r="F210" s="22"/>
      <c r="G210" s="68"/>
      <c r="H210" s="68"/>
      <c r="I210" s="69"/>
      <c r="J210" s="69"/>
      <c r="K210" s="69"/>
      <c r="L210" s="70"/>
    </row>
    <row r="211" spans="1:12" ht="18">
      <c r="A211" s="68"/>
      <c r="B211" s="71"/>
      <c r="C211" s="83"/>
      <c r="D211" s="84"/>
      <c r="E211" s="84"/>
      <c r="F211" s="22"/>
      <c r="G211" s="68"/>
      <c r="H211" s="68"/>
      <c r="I211" s="69"/>
      <c r="J211" s="69"/>
      <c r="K211" s="69"/>
      <c r="L211" s="70"/>
    </row>
    <row r="212" spans="1:12" ht="18">
      <c r="A212" s="68"/>
      <c r="B212" s="71"/>
      <c r="C212" s="83"/>
      <c r="D212" s="84"/>
      <c r="E212" s="84"/>
      <c r="F212" s="22"/>
      <c r="G212" s="68"/>
      <c r="H212" s="68"/>
      <c r="I212" s="69"/>
      <c r="J212" s="69"/>
      <c r="K212" s="69"/>
      <c r="L212" s="70"/>
    </row>
    <row r="213" spans="1:12" ht="18">
      <c r="A213" s="68"/>
      <c r="B213" s="71"/>
      <c r="C213" s="83"/>
      <c r="D213" s="84"/>
      <c r="E213" s="84"/>
      <c r="F213" s="22"/>
      <c r="G213" s="68"/>
      <c r="H213" s="68"/>
      <c r="I213" s="69"/>
      <c r="J213" s="69"/>
      <c r="K213" s="69"/>
      <c r="L213" s="70"/>
    </row>
    <row r="214" spans="1:12" ht="18">
      <c r="A214" s="68"/>
      <c r="B214" s="71"/>
      <c r="C214" s="83"/>
      <c r="D214" s="84"/>
      <c r="E214" s="84"/>
      <c r="F214" s="22"/>
      <c r="G214" s="68"/>
      <c r="H214" s="68"/>
      <c r="I214" s="69"/>
      <c r="J214" s="69"/>
      <c r="K214" s="69"/>
      <c r="L214" s="70"/>
    </row>
    <row r="215" spans="1:12" ht="18">
      <c r="A215" s="68"/>
      <c r="B215" s="71"/>
      <c r="C215" s="83"/>
      <c r="D215" s="84"/>
      <c r="E215" s="84"/>
      <c r="F215" s="22"/>
      <c r="G215" s="68"/>
      <c r="H215" s="68"/>
      <c r="I215" s="69"/>
      <c r="J215" s="69"/>
      <c r="K215" s="69"/>
      <c r="L215" s="70"/>
    </row>
    <row r="216" spans="1:12" ht="18">
      <c r="A216" s="68"/>
      <c r="B216" s="71"/>
      <c r="C216" s="83"/>
      <c r="D216" s="84"/>
      <c r="E216" s="84"/>
      <c r="F216" s="22"/>
      <c r="G216" s="68"/>
      <c r="H216" s="68"/>
      <c r="I216" s="69"/>
      <c r="J216" s="69"/>
      <c r="K216" s="69"/>
      <c r="L216" s="70"/>
    </row>
    <row r="217" spans="1:12" ht="18">
      <c r="A217" s="68"/>
      <c r="B217" s="71"/>
      <c r="C217" s="83"/>
      <c r="D217" s="84"/>
      <c r="E217" s="84"/>
      <c r="F217" s="22"/>
      <c r="G217" s="68"/>
      <c r="H217" s="68"/>
      <c r="I217" s="69"/>
      <c r="J217" s="69"/>
      <c r="K217" s="69"/>
      <c r="L217" s="70"/>
    </row>
    <row r="218" spans="1:12" ht="18">
      <c r="A218" s="68"/>
      <c r="B218" s="71"/>
      <c r="C218" s="83"/>
      <c r="D218" s="84"/>
      <c r="E218" s="84"/>
      <c r="F218" s="22"/>
      <c r="G218" s="68"/>
      <c r="H218" s="68"/>
      <c r="I218" s="69"/>
      <c r="J218" s="69"/>
      <c r="K218" s="69"/>
      <c r="L218" s="70"/>
    </row>
    <row r="219" spans="1:12" ht="18">
      <c r="A219" s="68"/>
      <c r="B219" s="71"/>
      <c r="C219" s="83"/>
      <c r="D219" s="84"/>
      <c r="E219" s="84"/>
      <c r="F219" s="22"/>
      <c r="G219" s="68"/>
      <c r="H219" s="68"/>
      <c r="I219" s="69"/>
      <c r="J219" s="69"/>
      <c r="K219" s="69"/>
      <c r="L219" s="70"/>
    </row>
    <row r="220" spans="1:12" ht="18">
      <c r="A220" s="68"/>
      <c r="B220" s="71"/>
      <c r="C220" s="83"/>
      <c r="D220" s="84"/>
      <c r="E220" s="84"/>
      <c r="F220" s="22"/>
      <c r="G220" s="68"/>
      <c r="H220" s="68"/>
      <c r="I220" s="69"/>
      <c r="J220" s="69"/>
      <c r="K220" s="69"/>
      <c r="L220" s="70"/>
    </row>
    <row r="221" spans="1:12" ht="18">
      <c r="A221" s="68"/>
      <c r="B221" s="71"/>
      <c r="C221" s="83"/>
      <c r="D221" s="84"/>
      <c r="E221" s="84"/>
      <c r="F221" s="22"/>
      <c r="G221" s="68"/>
      <c r="H221" s="68"/>
      <c r="I221" s="69"/>
      <c r="J221" s="69"/>
      <c r="K221" s="69"/>
      <c r="L221" s="70"/>
    </row>
    <row r="222" spans="1:12" ht="18">
      <c r="A222" s="68"/>
      <c r="B222" s="71"/>
      <c r="C222" s="83"/>
      <c r="D222" s="84"/>
      <c r="E222" s="84"/>
      <c r="F222" s="22"/>
      <c r="G222" s="68"/>
      <c r="H222" s="68"/>
      <c r="I222" s="69"/>
      <c r="J222" s="69"/>
      <c r="K222" s="69"/>
      <c r="L222" s="70"/>
    </row>
    <row r="223" spans="1:12" ht="18">
      <c r="A223" s="68"/>
      <c r="B223" s="71"/>
      <c r="C223" s="83"/>
      <c r="D223" s="84"/>
      <c r="E223" s="84"/>
      <c r="F223" s="22"/>
      <c r="G223" s="68"/>
      <c r="H223" s="68"/>
      <c r="I223" s="69"/>
      <c r="J223" s="69"/>
      <c r="K223" s="69"/>
      <c r="L223" s="70"/>
    </row>
    <row r="224" spans="1:12" ht="18">
      <c r="A224" s="68"/>
      <c r="B224" s="71"/>
      <c r="C224" s="83"/>
      <c r="D224" s="84"/>
      <c r="E224" s="84"/>
      <c r="F224" s="22"/>
      <c r="G224" s="68"/>
      <c r="H224" s="68"/>
      <c r="I224" s="69"/>
      <c r="J224" s="69"/>
      <c r="K224" s="69"/>
      <c r="L224" s="70"/>
    </row>
    <row r="225" spans="1:12" ht="18">
      <c r="A225" s="68"/>
      <c r="B225" s="71"/>
      <c r="C225" s="83"/>
      <c r="D225" s="84"/>
      <c r="E225" s="84"/>
      <c r="F225" s="22"/>
      <c r="G225" s="68"/>
      <c r="H225" s="68"/>
      <c r="I225" s="69">
        <f>J225&amp;K225</f>
      </c>
      <c r="J225" s="69">
        <f>IF(G225="M",(IF(F225&lt;=Kat_wiek!$A$11,Kat_wiek!$C$11,(IF(F225&lt;=Kat_wiek!$A$10,Kat_wiek!$C$10,(IF(F225&lt;=Kat_wiek!A232,Kat_wiek!$C$9,(IF(F225&lt;=Kat_wiek!$A$8,Kat_wiek!$C$8,(IF(F225&lt;=Kat_wiek!$A$7,Kat_wiek!$C$7,(IF(F225&lt;=Kat_wiek!$A$6,Kat_wiek!$C$6,(IF(F225&lt;=Kat_wiek!$A$5,Kat_wiek!$C$5,Kat_wiek!$C$4)))))))))))))),"")</f>
      </c>
      <c r="K225" s="69">
        <f>IF(H225="K",(IF(F225&lt;=Kat_wiek!$E$11,Kat_wiek!$G$11,(IF(F225&lt;=Kat_wiek!$E$10,Kat_wiek!$G$10,(IF(F225&lt;=Kat_wiek!$E$9,Kat_wiek!$G$9,(IF(F225&lt;=Kat_wiek!$E$8,Kat_wiek!$G$8,(IF(F225&lt;=Kat_wiek!$E$7,Kat_wiek!$G$7,(IF(F225&lt;=Kat_wiek!$E$6,Kat_wiek!$G$6,(IF(F225&lt;=Kat_wiek!$E$5,Kat_wiek!$G$5,Kat_wiek!$G$4)))))))))))))),"")</f>
      </c>
      <c r="L225" s="70"/>
    </row>
    <row r="226" spans="1:12" ht="18">
      <c r="A226" s="68"/>
      <c r="B226" s="71"/>
      <c r="C226" s="83"/>
      <c r="D226" s="84"/>
      <c r="E226" s="84"/>
      <c r="F226" s="22"/>
      <c r="G226" s="68"/>
      <c r="H226" s="68"/>
      <c r="I226" s="69">
        <f>J226&amp;K226</f>
      </c>
      <c r="J226" s="69">
        <f>IF(G226="M",(IF(F226&lt;=Kat_wiek!$A$11,Kat_wiek!$C$11,(IF(F226&lt;=Kat_wiek!$A$10,Kat_wiek!$C$10,(IF(F226&lt;=Kat_wiek!A233,Kat_wiek!$C$9,(IF(F226&lt;=Kat_wiek!$A$8,Kat_wiek!$C$8,(IF(F226&lt;=Kat_wiek!$A$7,Kat_wiek!$C$7,(IF(F226&lt;=Kat_wiek!$A$6,Kat_wiek!$C$6,(IF(F226&lt;=Kat_wiek!$A$5,Kat_wiek!$C$5,Kat_wiek!$C$4)))))))))))))),"")</f>
      </c>
      <c r="K226" s="69">
        <f>IF(H226="K",(IF(F226&lt;=Kat_wiek!$E$11,Kat_wiek!$G$11,(IF(F226&lt;=Kat_wiek!$E$10,Kat_wiek!$G$10,(IF(F226&lt;=Kat_wiek!$E$9,Kat_wiek!$G$9,(IF(F226&lt;=Kat_wiek!$E$8,Kat_wiek!$G$8,(IF(F226&lt;=Kat_wiek!$E$7,Kat_wiek!$G$7,(IF(F226&lt;=Kat_wiek!$E$6,Kat_wiek!$G$6,(IF(F226&lt;=Kat_wiek!$E$5,Kat_wiek!$G$5,Kat_wiek!$G$4)))))))))))))),"")</f>
      </c>
      <c r="L226" s="70"/>
    </row>
    <row r="227" spans="7:9" ht="14.25">
      <c r="G227" s="4"/>
      <c r="H227" s="4"/>
      <c r="I227" s="36"/>
    </row>
    <row r="228" spans="7:9" ht="14.25">
      <c r="G228" s="4"/>
      <c r="H228" s="4"/>
      <c r="I228" s="36"/>
    </row>
    <row r="229" spans="7:9" ht="14.25">
      <c r="G229" s="4"/>
      <c r="H229" s="4"/>
      <c r="I229" s="36"/>
    </row>
    <row r="230" spans="2:9" ht="14.25">
      <c r="B230" s="21"/>
      <c r="G230" s="4"/>
      <c r="H230" s="4"/>
      <c r="I230" s="36"/>
    </row>
    <row r="231" spans="2:9" ht="14.25">
      <c r="B231" s="21"/>
      <c r="G231" s="4"/>
      <c r="H231" s="4"/>
      <c r="I231" s="36"/>
    </row>
    <row r="232" spans="7:9" ht="14.25">
      <c r="G232" s="4"/>
      <c r="H232" s="4"/>
      <c r="I232" s="36"/>
    </row>
    <row r="233" spans="2:9" ht="14.25">
      <c r="B233" s="21"/>
      <c r="G233" s="4"/>
      <c r="H233" s="4"/>
      <c r="I233" s="36"/>
    </row>
    <row r="234" spans="7:9" ht="14.25">
      <c r="G234" s="4"/>
      <c r="H234" s="4"/>
      <c r="I234" s="36"/>
    </row>
    <row r="235" spans="7:9" ht="14.25">
      <c r="G235" s="4"/>
      <c r="H235" s="4"/>
      <c r="I235" s="36"/>
    </row>
    <row r="236" spans="7:9" ht="14.25">
      <c r="G236" s="4"/>
      <c r="H236" s="4"/>
      <c r="I236" s="36"/>
    </row>
    <row r="237" spans="7:9" ht="14.25">
      <c r="G237" s="4"/>
      <c r="H237" s="4"/>
      <c r="I237" s="36"/>
    </row>
    <row r="238" spans="7:9" ht="14.25">
      <c r="G238" s="4"/>
      <c r="H238" s="4"/>
      <c r="I238" s="36"/>
    </row>
    <row r="239" spans="7:9" ht="14.25">
      <c r="G239" s="4"/>
      <c r="H239" s="4"/>
      <c r="I239" s="36"/>
    </row>
    <row r="240" spans="7:9" ht="14.25">
      <c r="G240" s="4"/>
      <c r="H240" s="4"/>
      <c r="I240" s="36"/>
    </row>
    <row r="241" spans="7:9" ht="14.25">
      <c r="G241" s="4"/>
      <c r="H241" s="4"/>
      <c r="I241" s="36"/>
    </row>
    <row r="242" spans="7:9" ht="14.25">
      <c r="G242" s="4"/>
      <c r="H242" s="4"/>
      <c r="I242" s="36"/>
    </row>
    <row r="243" spans="7:9" ht="14.25">
      <c r="G243" s="4"/>
      <c r="H243" s="4"/>
      <c r="I243" s="36"/>
    </row>
    <row r="244" spans="7:9" ht="14.25">
      <c r="G244" s="4"/>
      <c r="H244" s="4"/>
      <c r="I244" s="36"/>
    </row>
    <row r="245" spans="7:9" ht="14.25">
      <c r="G245" s="4"/>
      <c r="H245" s="4"/>
      <c r="I245" s="36"/>
    </row>
    <row r="246" spans="7:9" ht="14.25">
      <c r="G246" s="4"/>
      <c r="H246" s="4"/>
      <c r="I246" s="36"/>
    </row>
    <row r="247" spans="7:9" ht="14.25">
      <c r="G247" s="4"/>
      <c r="H247" s="4"/>
      <c r="I247" s="36"/>
    </row>
    <row r="248" spans="7:9" ht="14.25">
      <c r="G248" s="4"/>
      <c r="H248" s="4"/>
      <c r="I248" s="36"/>
    </row>
    <row r="249" spans="7:9" ht="14.25">
      <c r="G249" s="4"/>
      <c r="H249" s="4"/>
      <c r="I249" s="36"/>
    </row>
    <row r="250" spans="7:9" ht="14.25">
      <c r="G250" s="4"/>
      <c r="H250" s="4"/>
      <c r="I250" s="36"/>
    </row>
    <row r="251" spans="7:9" ht="14.25">
      <c r="G251" s="4"/>
      <c r="H251" s="4"/>
      <c r="I251" s="36"/>
    </row>
    <row r="252" spans="7:9" ht="14.25">
      <c r="G252" s="4"/>
      <c r="H252" s="4"/>
      <c r="I252" s="36"/>
    </row>
    <row r="253" spans="7:9" ht="14.25">
      <c r="G253" s="4"/>
      <c r="H253" s="4"/>
      <c r="I253" s="36"/>
    </row>
    <row r="254" spans="7:9" ht="14.25">
      <c r="G254" s="4"/>
      <c r="H254" s="4"/>
      <c r="I254" s="36"/>
    </row>
    <row r="255" spans="7:9" ht="14.25">
      <c r="G255" s="4"/>
      <c r="H255" s="4"/>
      <c r="I255" s="36"/>
    </row>
    <row r="256" spans="7:9" ht="14.25">
      <c r="G256" s="4"/>
      <c r="H256" s="4"/>
      <c r="I256" s="36"/>
    </row>
    <row r="257" spans="7:9" ht="14.25">
      <c r="G257" s="4"/>
      <c r="H257" s="4"/>
      <c r="I257" s="36"/>
    </row>
    <row r="258" spans="7:9" ht="14.25">
      <c r="G258" s="4"/>
      <c r="H258" s="4"/>
      <c r="I258" s="36"/>
    </row>
    <row r="259" spans="7:9" ht="14.25">
      <c r="G259" s="4"/>
      <c r="H259" s="4"/>
      <c r="I259" s="36"/>
    </row>
    <row r="260" spans="7:9" ht="14.25">
      <c r="G260" s="4"/>
      <c r="H260" s="4"/>
      <c r="I260" s="36"/>
    </row>
    <row r="261" spans="7:9" ht="14.25">
      <c r="G261" s="4"/>
      <c r="H261" s="4"/>
      <c r="I261" s="36"/>
    </row>
    <row r="262" spans="7:9" ht="14.25">
      <c r="G262" s="4"/>
      <c r="H262" s="4"/>
      <c r="I262" s="36"/>
    </row>
    <row r="263" spans="7:9" ht="14.25">
      <c r="G263" s="4"/>
      <c r="H263" s="4"/>
      <c r="I263" s="36"/>
    </row>
    <row r="264" spans="7:9" ht="14.25">
      <c r="G264" s="4"/>
      <c r="H264" s="4"/>
      <c r="I264" s="36"/>
    </row>
    <row r="265" spans="7:9" ht="14.25">
      <c r="G265" s="4"/>
      <c r="H265" s="4"/>
      <c r="I265" s="36"/>
    </row>
    <row r="266" spans="7:9" ht="14.25">
      <c r="G266" s="4"/>
      <c r="H266" s="4"/>
      <c r="I266" s="36"/>
    </row>
    <row r="267" spans="7:9" ht="14.25">
      <c r="G267" s="4"/>
      <c r="H267" s="4"/>
      <c r="I267" s="36"/>
    </row>
    <row r="268" spans="7:9" ht="14.25">
      <c r="G268" s="4"/>
      <c r="H268" s="4"/>
      <c r="I268" s="36"/>
    </row>
    <row r="269" spans="7:9" ht="14.25">
      <c r="G269" s="4"/>
      <c r="H269" s="4"/>
      <c r="I269" s="36"/>
    </row>
    <row r="270" spans="7:9" ht="14.25">
      <c r="G270" s="4"/>
      <c r="H270" s="4"/>
      <c r="I270" s="36"/>
    </row>
    <row r="271" spans="7:9" ht="14.25">
      <c r="G271" s="4"/>
      <c r="H271" s="4"/>
      <c r="I271" s="36"/>
    </row>
    <row r="272" spans="7:9" ht="14.25">
      <c r="G272" s="4"/>
      <c r="H272" s="4"/>
      <c r="I272" s="36"/>
    </row>
    <row r="273" spans="7:9" ht="14.25">
      <c r="G273" s="4"/>
      <c r="H273" s="4"/>
      <c r="I273" s="36"/>
    </row>
    <row r="274" spans="7:9" ht="14.25">
      <c r="G274" s="4"/>
      <c r="H274" s="4"/>
      <c r="I274" s="36"/>
    </row>
    <row r="275" spans="7:9" ht="14.25">
      <c r="G275" s="4"/>
      <c r="H275" s="4"/>
      <c r="I275" s="36"/>
    </row>
  </sheetData>
  <sheetProtection/>
  <autoFilter ref="A1:L226">
    <sortState ref="A2:L275">
      <sortCondition sortBy="value" ref="A2:A275"/>
    </sortState>
  </autoFilter>
  <conditionalFormatting sqref="A1:A65536">
    <cfRule type="duplicateValues" priority="2" dxfId="2" stopIfTrue="1">
      <formula>AND(COUNTIF($A$1:$A$65536,A1)&gt;1,NOT(ISBLANK(A1)))</formula>
    </cfRule>
  </conditionalFormatting>
  <conditionalFormatting sqref="B1:B65536">
    <cfRule type="duplicateValues" priority="1" dxfId="2" stopIfTrue="1">
      <formula>AND(COUNTIF($B$1:$B$65536,B1)&gt;1,NOT(ISBLANK(B1)))</formula>
    </cfRule>
  </conditionalFormatting>
  <printOptions/>
  <pageMargins left="0.54" right="0.37" top="0.7480314960629921" bottom="0.7480314960629921" header="0.31496062992125984" footer="0.31496062992125984"/>
  <pageSetup horizontalDpi="600" verticalDpi="600" orientation="landscape" paperSize="9" scale="50" r:id="rId1"/>
  <rowBreaks count="3" manualBreakCount="3">
    <brk id="54" max="8" man="1"/>
    <brk id="110" max="8" man="1"/>
    <brk id="179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rgb="FFFF0000"/>
  </sheetPr>
  <dimension ref="A1:U227"/>
  <sheetViews>
    <sheetView zoomScale="85" zoomScaleNormal="85" zoomScalePageLayoutView="0" workbookViewId="0" topLeftCell="A99">
      <selection activeCell="B106" sqref="B106:I112"/>
    </sheetView>
  </sheetViews>
  <sheetFormatPr defaultColWidth="8.796875" defaultRowHeight="14.25"/>
  <cols>
    <col min="1" max="1" width="5.19921875" style="5" customWidth="1"/>
    <col min="2" max="2" width="11.09765625" style="0" customWidth="1"/>
    <col min="3" max="3" width="11.59765625" style="8" bestFit="1" customWidth="1"/>
    <col min="4" max="4" width="12.3984375" style="0" customWidth="1"/>
    <col min="5" max="5" width="8.19921875" style="8" customWidth="1"/>
    <col min="6" max="6" width="12.69921875" style="1" customWidth="1"/>
    <col min="7" max="7" width="2.8984375" style="0" customWidth="1"/>
    <col min="8" max="8" width="7.3984375" style="0" customWidth="1"/>
    <col min="9" max="9" width="2.3984375" style="0" customWidth="1"/>
    <col min="10" max="10" width="2.09765625" style="0" customWidth="1"/>
    <col min="11" max="11" width="13.19921875" style="9" customWidth="1"/>
    <col min="12" max="12" width="13.19921875" style="10" customWidth="1"/>
    <col min="13" max="13" width="16.3984375" style="9" bestFit="1" customWidth="1"/>
    <col min="14" max="14" width="10.59765625" style="9" bestFit="1" customWidth="1"/>
    <col min="15" max="15" width="13.3984375" style="9" bestFit="1" customWidth="1"/>
    <col min="16" max="16" width="22.69921875" style="9" bestFit="1" customWidth="1"/>
    <col min="17" max="17" width="15.5" style="12" customWidth="1"/>
    <col min="18" max="18" width="16.69921875" style="10" customWidth="1"/>
    <col min="19" max="19" width="17.3984375" style="10" customWidth="1"/>
    <col min="20" max="20" width="14.8984375" style="0" bestFit="1" customWidth="1"/>
  </cols>
  <sheetData>
    <row r="1" ht="15">
      <c r="B1" s="3"/>
    </row>
    <row r="2" spans="2:18" ht="15">
      <c r="B2" s="1"/>
      <c r="E2" s="11"/>
      <c r="K2" s="13"/>
      <c r="L2" s="15"/>
      <c r="M2" s="13"/>
      <c r="N2" s="13"/>
      <c r="O2" s="13"/>
      <c r="P2" s="13"/>
      <c r="Q2" s="14"/>
      <c r="R2" s="15"/>
    </row>
    <row r="3" ht="15.75" customHeight="1">
      <c r="U3" s="7"/>
    </row>
    <row r="4" spans="1:20" ht="15">
      <c r="A4" s="18" t="s">
        <v>25</v>
      </c>
      <c r="B4" s="2"/>
      <c r="C4" s="2" t="s">
        <v>0</v>
      </c>
      <c r="D4" s="2"/>
      <c r="E4" s="2" t="s">
        <v>1</v>
      </c>
      <c r="F4" s="6" t="s">
        <v>2</v>
      </c>
      <c r="G4" s="2"/>
      <c r="H4" s="2"/>
      <c r="I4" s="2"/>
      <c r="K4" s="10" t="s">
        <v>2</v>
      </c>
      <c r="L4" s="38" t="s">
        <v>31</v>
      </c>
      <c r="M4" s="39" t="s">
        <v>3</v>
      </c>
      <c r="N4" s="39" t="s">
        <v>29</v>
      </c>
      <c r="O4" s="39" t="s">
        <v>4</v>
      </c>
      <c r="P4" s="39" t="s">
        <v>28</v>
      </c>
      <c r="Q4" s="40" t="s">
        <v>7</v>
      </c>
      <c r="R4" s="41" t="s">
        <v>15</v>
      </c>
      <c r="S4" s="16" t="s">
        <v>43</v>
      </c>
      <c r="T4" s="41" t="s">
        <v>46</v>
      </c>
    </row>
    <row r="5" spans="1:20" ht="15">
      <c r="A5" s="5">
        <v>1</v>
      </c>
      <c r="B5" s="78" t="s">
        <v>33</v>
      </c>
      <c r="C5" s="78">
        <v>1</v>
      </c>
      <c r="D5" s="78" t="s">
        <v>295</v>
      </c>
      <c r="E5" s="78">
        <v>113</v>
      </c>
      <c r="F5" s="79">
        <v>0.022750115740740737</v>
      </c>
      <c r="G5" s="78">
        <v>1</v>
      </c>
      <c r="H5" s="78" t="s">
        <v>44</v>
      </c>
      <c r="I5" s="78">
        <v>8</v>
      </c>
      <c r="K5" s="17">
        <f>F5</f>
        <v>0.022750115740740737</v>
      </c>
      <c r="L5" s="42">
        <f>VLOOKUP($E5,LISTA_STARTOWA!$A$2:$D$340,2)</f>
        <v>46</v>
      </c>
      <c r="M5" s="43" t="str">
        <f>VLOOKUP($E5,LISTA_STARTOWA!$A$2:$D$340,3)</f>
        <v>WIRKUS</v>
      </c>
      <c r="N5" s="43" t="str">
        <f>VLOOKUP($E5,LISTA_STARTOWA!$A$2:$E$340,4)</f>
        <v>ŁUKASZ</v>
      </c>
      <c r="O5" s="43" t="str">
        <f>VLOOKUP($E5,LISTA_STARTOWA!$A$2:$E$340,5)</f>
        <v>LIPNICA</v>
      </c>
      <c r="P5" s="43" t="e">
        <f>VLOOKUP($E5,LISTA_STARTOWA!$A$2:$E$340,6)</f>
        <v>#REF!</v>
      </c>
      <c r="Q5" s="44">
        <f>VLOOKUP($E5,LISTA_STARTOWA!$A$2:$J$340,6)</f>
        <v>1988</v>
      </c>
      <c r="R5" s="44" t="str">
        <f>VLOOKUP($E5,LISTA_STARTOWA!$A$2:$I$340,9)</f>
        <v>M</v>
      </c>
      <c r="S5" s="12">
        <f>VLOOKUP($E5,LISTA_STARTOWA!$A$2:$HH$241,13)</f>
        <v>0</v>
      </c>
      <c r="T5" s="12">
        <f>VLOOKUP($E5,LISTA_STARTOWA!$A$2:$HH$241,14)</f>
        <v>0</v>
      </c>
    </row>
    <row r="6" spans="1:20" ht="15">
      <c r="A6" s="5">
        <v>2</v>
      </c>
      <c r="B6" s="78" t="s">
        <v>33</v>
      </c>
      <c r="C6" s="78">
        <v>2</v>
      </c>
      <c r="D6" s="78" t="s">
        <v>295</v>
      </c>
      <c r="E6" s="78">
        <v>50</v>
      </c>
      <c r="F6" s="79">
        <v>0.023664351851851853</v>
      </c>
      <c r="G6" s="78">
        <v>1</v>
      </c>
      <c r="H6" s="78" t="s">
        <v>44</v>
      </c>
      <c r="I6" s="78">
        <v>4</v>
      </c>
      <c r="K6" s="17">
        <f aca="true" t="shared" si="0" ref="K6:K68">F6</f>
        <v>0.023664351851851853</v>
      </c>
      <c r="L6" s="42">
        <f>VLOOKUP($E6,LISTA_STARTOWA!$A$2:$D$340,2)</f>
        <v>89</v>
      </c>
      <c r="M6" s="43" t="str">
        <f>VLOOKUP($E6,LISTA_STARTOWA!$A$2:$D$340,3)</f>
        <v>SZYMAŃSKI</v>
      </c>
      <c r="N6" s="43" t="str">
        <f>VLOOKUP($E6,LISTA_STARTOWA!$A$2:$E$340,4)</f>
        <v>SYLWESTER</v>
      </c>
      <c r="O6" s="43" t="str">
        <f>VLOOKUP($E6,LISTA_STARTOWA!$A$2:$E$340,5)</f>
        <v>SZCZECINEK</v>
      </c>
      <c r="P6" s="43" t="e">
        <f>VLOOKUP($E6,LISTA_STARTOWA!$A$2:$E$340,6)</f>
        <v>#REF!</v>
      </c>
      <c r="Q6" s="44">
        <f>VLOOKUP($E6,LISTA_STARTOWA!$A$2:$J$340,6)</f>
        <v>1973</v>
      </c>
      <c r="R6" s="44" t="str">
        <f>VLOOKUP($E6,LISTA_STARTOWA!$A$2:$I$340,9)</f>
        <v>M</v>
      </c>
      <c r="S6" s="12">
        <f>VLOOKUP($E6,LISTA_STARTOWA!$A$2:$HH$241,13)</f>
        <v>0</v>
      </c>
      <c r="T6" s="12">
        <f>VLOOKUP($E6,LISTA_STARTOWA!$A$2:$HH$241,14)</f>
        <v>0</v>
      </c>
    </row>
    <row r="7" spans="1:20" ht="15">
      <c r="A7" s="5">
        <v>3</v>
      </c>
      <c r="B7" s="78" t="s">
        <v>33</v>
      </c>
      <c r="C7" s="78">
        <v>3</v>
      </c>
      <c r="D7" s="78" t="s">
        <v>295</v>
      </c>
      <c r="E7" s="78">
        <v>601</v>
      </c>
      <c r="F7" s="79">
        <v>0.023698958333333336</v>
      </c>
      <c r="G7" s="78">
        <v>1</v>
      </c>
      <c r="H7" s="78" t="s">
        <v>44</v>
      </c>
      <c r="I7" s="78">
        <v>4</v>
      </c>
      <c r="K7" s="17">
        <f t="shared" si="0"/>
        <v>0.023698958333333336</v>
      </c>
      <c r="L7" s="42">
        <f>VLOOKUP($E7,LISTA_STARTOWA!$A$2:$D$340,2)</f>
        <v>47</v>
      </c>
      <c r="M7" s="43" t="str">
        <f>VLOOKUP($E7,LISTA_STARTOWA!$A$2:$D$340,3)</f>
        <v>HARTLEB</v>
      </c>
      <c r="N7" s="43" t="str">
        <f>VLOOKUP($E7,LISTA_STARTOWA!$A$2:$E$340,4)</f>
        <v>DAWID</v>
      </c>
      <c r="O7" s="43" t="str">
        <f>VLOOKUP($E7,LISTA_STARTOWA!$A$2:$E$340,5)</f>
        <v>SIENIAWA </v>
      </c>
      <c r="P7" s="43" t="e">
        <f>VLOOKUP($E7,LISTA_STARTOWA!$A$2:$E$340,6)</f>
        <v>#REF!</v>
      </c>
      <c r="Q7" s="44">
        <f>VLOOKUP($E7,LISTA_STARTOWA!$A$2:$J$340,6)</f>
        <v>1988</v>
      </c>
      <c r="R7" s="44" t="str">
        <f>VLOOKUP($E7,LISTA_STARTOWA!$A$2:$I$340,9)</f>
        <v>M</v>
      </c>
      <c r="S7" s="12">
        <f>VLOOKUP($E7,LISTA_STARTOWA!$A$2:$HH$241,13)</f>
        <v>0</v>
      </c>
      <c r="T7" s="12">
        <f>VLOOKUP($E7,LISTA_STARTOWA!$A$2:$HH$241,14)</f>
        <v>0</v>
      </c>
    </row>
    <row r="8" spans="1:20" ht="15">
      <c r="A8" s="5">
        <v>4</v>
      </c>
      <c r="B8" s="78" t="s">
        <v>33</v>
      </c>
      <c r="C8" s="78">
        <v>4</v>
      </c>
      <c r="D8" s="78" t="s">
        <v>295</v>
      </c>
      <c r="E8" s="78">
        <v>645</v>
      </c>
      <c r="F8" s="79">
        <v>0.024577314814814816</v>
      </c>
      <c r="G8" s="78">
        <v>1</v>
      </c>
      <c r="H8" s="78" t="s">
        <v>44</v>
      </c>
      <c r="I8" s="78">
        <v>1</v>
      </c>
      <c r="K8" s="17">
        <f t="shared" si="0"/>
        <v>0.024577314814814816</v>
      </c>
      <c r="L8" s="42">
        <f>VLOOKUP($E8,LISTA_STARTOWA!$A$2:$D$340,2)</f>
        <v>15</v>
      </c>
      <c r="M8" s="43" t="str">
        <f>VLOOKUP($E8,LISTA_STARTOWA!$A$2:$D$340,3)</f>
        <v>RYBARCZYK</v>
      </c>
      <c r="N8" s="43" t="str">
        <f>VLOOKUP($E8,LISTA_STARTOWA!$A$2:$E$340,4)</f>
        <v>JAN</v>
      </c>
      <c r="O8" s="43" t="str">
        <f>VLOOKUP($E8,LISTA_STARTOWA!$A$2:$E$340,5)</f>
        <v>DARŁOWO</v>
      </c>
      <c r="P8" s="43" t="e">
        <f>VLOOKUP($E8,LISTA_STARTOWA!$A$2:$E$340,6)</f>
        <v>#REF!</v>
      </c>
      <c r="Q8" s="44">
        <f>VLOOKUP($E8,LISTA_STARTOWA!$A$2:$J$340,6)</f>
        <v>1967</v>
      </c>
      <c r="R8" s="44" t="str">
        <f>VLOOKUP($E8,LISTA_STARTOWA!$A$2:$I$340,9)</f>
        <v>M</v>
      </c>
      <c r="S8" s="12">
        <f>VLOOKUP($E8,LISTA_STARTOWA!$A$2:$HH$241,13)</f>
        <v>0</v>
      </c>
      <c r="T8" s="12">
        <f>VLOOKUP($E8,LISTA_STARTOWA!$A$2:$HH$241,14)</f>
        <v>0</v>
      </c>
    </row>
    <row r="9" spans="1:20" ht="15">
      <c r="A9" s="5">
        <v>5</v>
      </c>
      <c r="B9" s="78" t="s">
        <v>33</v>
      </c>
      <c r="C9" s="78">
        <v>1</v>
      </c>
      <c r="D9" s="78" t="s">
        <v>295</v>
      </c>
      <c r="E9" s="78">
        <v>103</v>
      </c>
      <c r="F9" s="79">
        <v>0.025560300925925924</v>
      </c>
      <c r="G9" s="78">
        <v>1</v>
      </c>
      <c r="H9" s="78" t="s">
        <v>44</v>
      </c>
      <c r="I9" s="78">
        <v>1</v>
      </c>
      <c r="K9" s="17">
        <f t="shared" si="0"/>
        <v>0.025560300925925924</v>
      </c>
      <c r="L9" s="42">
        <f>VLOOKUP($E9,LISTA_STARTOWA!$A$2:$D$340,2)</f>
        <v>10</v>
      </c>
      <c r="M9" s="43" t="str">
        <f>VLOOKUP($E9,LISTA_STARTOWA!$A$2:$D$340,3)</f>
        <v>MIERZWA</v>
      </c>
      <c r="N9" s="43" t="str">
        <f>VLOOKUP($E9,LISTA_STARTOWA!$A$2:$E$340,4)</f>
        <v>WITOLD</v>
      </c>
      <c r="O9" s="43" t="str">
        <f>VLOOKUP($E9,LISTA_STARTOWA!$A$2:$E$340,5)</f>
        <v>DARŁOWO</v>
      </c>
      <c r="P9" s="43" t="e">
        <f>VLOOKUP($E9,LISTA_STARTOWA!$A$2:$E$340,6)</f>
        <v>#REF!</v>
      </c>
      <c r="Q9" s="44">
        <f>VLOOKUP($E9,LISTA_STARTOWA!$A$2:$J$340,6)</f>
        <v>1974</v>
      </c>
      <c r="R9" s="44" t="str">
        <f>VLOOKUP($E9,LISTA_STARTOWA!$A$2:$I$340,9)</f>
        <v>M</v>
      </c>
      <c r="S9" s="12">
        <f>VLOOKUP($E9,LISTA_STARTOWA!$A$2:$HH$241,13)</f>
        <v>0</v>
      </c>
      <c r="T9" s="12">
        <f>VLOOKUP($E9,LISTA_STARTOWA!$A$2:$HH$241,14)</f>
        <v>0</v>
      </c>
    </row>
    <row r="10" spans="1:20" ht="15">
      <c r="A10" s="5">
        <v>6</v>
      </c>
      <c r="B10" s="78" t="s">
        <v>33</v>
      </c>
      <c r="C10" s="78">
        <v>2</v>
      </c>
      <c r="D10" s="78" t="s">
        <v>295</v>
      </c>
      <c r="E10" s="78">
        <v>48</v>
      </c>
      <c r="F10" s="79">
        <v>0.026989467592592593</v>
      </c>
      <c r="G10" s="78">
        <v>1</v>
      </c>
      <c r="H10" s="78" t="s">
        <v>44</v>
      </c>
      <c r="I10" s="78">
        <v>4</v>
      </c>
      <c r="K10" s="17">
        <f t="shared" si="0"/>
        <v>0.026989467592592593</v>
      </c>
      <c r="L10" s="42">
        <f>VLOOKUP($E10,LISTA_STARTOWA!$A$2:$D$340,2)</f>
        <v>41</v>
      </c>
      <c r="M10" s="43" t="str">
        <f>VLOOKUP($E10,LISTA_STARTOWA!$A$2:$D$340,3)</f>
        <v>KASZTELAN</v>
      </c>
      <c r="N10" s="43" t="str">
        <f>VLOOKUP($E10,LISTA_STARTOWA!$A$2:$E$340,4)</f>
        <v>URSZULA</v>
      </c>
      <c r="O10" s="43" t="str">
        <f>VLOOKUP($E10,LISTA_STARTOWA!$A$2:$E$340,5)</f>
        <v>KRETOMINO</v>
      </c>
      <c r="P10" s="43" t="e">
        <f>VLOOKUP($E10,LISTA_STARTOWA!$A$2:$E$340,6)</f>
        <v>#REF!</v>
      </c>
      <c r="Q10" s="44">
        <f>VLOOKUP($E10,LISTA_STARTOWA!$A$2:$J$340,6)</f>
        <v>1986</v>
      </c>
      <c r="R10" s="44" t="str">
        <f>VLOOKUP($E10,LISTA_STARTOWA!$A$2:$I$340,9)</f>
        <v>K</v>
      </c>
      <c r="S10" s="12">
        <f>VLOOKUP($E10,LISTA_STARTOWA!$A$2:$HH$241,13)</f>
        <v>0</v>
      </c>
      <c r="T10" s="12">
        <f>VLOOKUP($E10,LISTA_STARTOWA!$A$2:$HH$241,14)</f>
        <v>0</v>
      </c>
    </row>
    <row r="11" spans="1:20" ht="15">
      <c r="A11" s="5">
        <v>7</v>
      </c>
      <c r="B11" s="78" t="s">
        <v>33</v>
      </c>
      <c r="C11" s="78">
        <v>3</v>
      </c>
      <c r="D11" s="78" t="s">
        <v>295</v>
      </c>
      <c r="E11" s="78">
        <v>161</v>
      </c>
      <c r="F11" s="79">
        <v>0.027442361111111115</v>
      </c>
      <c r="G11" s="78">
        <v>1</v>
      </c>
      <c r="H11" s="78" t="s">
        <v>44</v>
      </c>
      <c r="I11" s="78">
        <v>4</v>
      </c>
      <c r="K11" s="17">
        <f t="shared" si="0"/>
        <v>0.027442361111111115</v>
      </c>
      <c r="L11" s="42">
        <f>VLOOKUP($E11,LISTA_STARTOWA!$A$2:$D$340,2)</f>
        <v>32</v>
      </c>
      <c r="M11" s="43" t="str">
        <f>VLOOKUP($E11,LISTA_STARTOWA!$A$2:$D$340,3)</f>
        <v>PAWŁOWSKA</v>
      </c>
      <c r="N11" s="43" t="str">
        <f>VLOOKUP($E11,LISTA_STARTOWA!$A$2:$E$340,4)</f>
        <v>MARLENA</v>
      </c>
      <c r="O11" s="43" t="str">
        <f>VLOOKUP($E11,LISTA_STARTOWA!$A$2:$E$340,5)</f>
        <v>CZŁUCHÓW</v>
      </c>
      <c r="P11" s="43" t="e">
        <f>VLOOKUP($E11,LISTA_STARTOWA!$A$2:$E$340,6)</f>
        <v>#REF!</v>
      </c>
      <c r="Q11" s="44">
        <f>VLOOKUP($E11,LISTA_STARTOWA!$A$2:$J$340,6)</f>
        <v>1973</v>
      </c>
      <c r="R11" s="44" t="str">
        <f>VLOOKUP($E11,LISTA_STARTOWA!$A$2:$I$340,9)</f>
        <v>K</v>
      </c>
      <c r="S11" s="12">
        <f>VLOOKUP($E11,LISTA_STARTOWA!$A$2:$HH$241,13)</f>
        <v>0</v>
      </c>
      <c r="T11" s="12">
        <f>VLOOKUP($E11,LISTA_STARTOWA!$A$2:$HH$241,14)</f>
        <v>0</v>
      </c>
    </row>
    <row r="12" spans="1:20" ht="15">
      <c r="A12" s="5">
        <v>8</v>
      </c>
      <c r="B12" s="78" t="s">
        <v>33</v>
      </c>
      <c r="C12" s="78">
        <v>4</v>
      </c>
      <c r="D12" s="78" t="s">
        <v>295</v>
      </c>
      <c r="E12" s="78">
        <v>577</v>
      </c>
      <c r="F12" s="79">
        <v>0.027613425925925927</v>
      </c>
      <c r="G12" s="78">
        <v>1</v>
      </c>
      <c r="H12" s="78" t="s">
        <v>44</v>
      </c>
      <c r="I12" s="78">
        <v>4</v>
      </c>
      <c r="K12" s="17">
        <f t="shared" si="0"/>
        <v>0.027613425925925927</v>
      </c>
      <c r="L12" s="42">
        <f>VLOOKUP($E12,LISTA_STARTOWA!$A$2:$D$340,2)</f>
        <v>105</v>
      </c>
      <c r="M12" s="43" t="str">
        <f>VLOOKUP($E12,LISTA_STARTOWA!$A$2:$D$340,3)</f>
        <v>DURMAN</v>
      </c>
      <c r="N12" s="43" t="str">
        <f>VLOOKUP($E12,LISTA_STARTOWA!$A$2:$E$340,4)</f>
        <v>DAWID</v>
      </c>
      <c r="O12" s="43" t="str">
        <f>VLOOKUP($E12,LISTA_STARTOWA!$A$2:$E$340,5)</f>
        <v>DARŁOWO</v>
      </c>
      <c r="P12" s="43" t="e">
        <f>VLOOKUP($E12,LISTA_STARTOWA!$A$2:$E$340,6)</f>
        <v>#REF!</v>
      </c>
      <c r="Q12" s="44">
        <f>VLOOKUP($E12,LISTA_STARTOWA!$A$2:$J$340,6)</f>
        <v>1996</v>
      </c>
      <c r="R12" s="44" t="str">
        <f>VLOOKUP($E12,LISTA_STARTOWA!$A$2:$I$340,9)</f>
        <v>M</v>
      </c>
      <c r="S12" s="12">
        <f>VLOOKUP($E12,LISTA_STARTOWA!$A$2:$HH$241,13)</f>
        <v>0</v>
      </c>
      <c r="T12" s="12">
        <f>VLOOKUP($E12,LISTA_STARTOWA!$A$2:$HH$241,14)</f>
        <v>0</v>
      </c>
    </row>
    <row r="13" spans="1:20" ht="15">
      <c r="A13" s="5">
        <v>9</v>
      </c>
      <c r="B13" s="78" t="s">
        <v>33</v>
      </c>
      <c r="C13" s="78">
        <v>5</v>
      </c>
      <c r="D13" s="78" t="s">
        <v>295</v>
      </c>
      <c r="E13" s="78">
        <v>133</v>
      </c>
      <c r="F13" s="79">
        <v>0.02765925925925926</v>
      </c>
      <c r="G13" s="78">
        <v>1</v>
      </c>
      <c r="H13" s="78" t="s">
        <v>44</v>
      </c>
      <c r="I13" s="78">
        <v>4</v>
      </c>
      <c r="K13" s="17">
        <f t="shared" si="0"/>
        <v>0.02765925925925926</v>
      </c>
      <c r="L13" s="42">
        <f>VLOOKUP($E13,LISTA_STARTOWA!$A$2:$D$340,2)</f>
        <v>107</v>
      </c>
      <c r="M13" s="43" t="str">
        <f>VLOOKUP($E13,LISTA_STARTOWA!$A$2:$D$340,3)</f>
        <v>SKONECZNY</v>
      </c>
      <c r="N13" s="43" t="str">
        <f>VLOOKUP($E13,LISTA_STARTOWA!$A$2:$E$340,4)</f>
        <v>KACPER</v>
      </c>
      <c r="O13" s="43" t="str">
        <f>VLOOKUP($E13,LISTA_STARTOWA!$A$2:$E$340,5)</f>
        <v>DARŁOWO</v>
      </c>
      <c r="P13" s="43" t="e">
        <f>VLOOKUP($E13,LISTA_STARTOWA!$A$2:$E$340,6)</f>
        <v>#REF!</v>
      </c>
      <c r="Q13" s="44">
        <f>VLOOKUP($E13,LISTA_STARTOWA!$A$2:$J$340,6)</f>
        <v>1989</v>
      </c>
      <c r="R13" s="44" t="str">
        <f>VLOOKUP($E13,LISTA_STARTOWA!$A$2:$I$340,9)</f>
        <v>M</v>
      </c>
      <c r="S13" s="12">
        <f>VLOOKUP($E13,LISTA_STARTOWA!$A$2:$HH$241,13)</f>
        <v>0</v>
      </c>
      <c r="T13" s="12">
        <f>VLOOKUP($E13,LISTA_STARTOWA!$A$2:$HH$241,14)</f>
        <v>0</v>
      </c>
    </row>
    <row r="14" spans="1:20" ht="15">
      <c r="A14" s="5">
        <v>10</v>
      </c>
      <c r="B14" s="78" t="s">
        <v>33</v>
      </c>
      <c r="C14" s="78">
        <v>6</v>
      </c>
      <c r="D14" s="78" t="s">
        <v>295</v>
      </c>
      <c r="E14" s="78">
        <v>295</v>
      </c>
      <c r="F14" s="79">
        <v>0.027692361111111116</v>
      </c>
      <c r="G14" s="78">
        <v>1</v>
      </c>
      <c r="H14" s="78" t="s">
        <v>44</v>
      </c>
      <c r="I14" s="78">
        <v>4</v>
      </c>
      <c r="K14" s="17">
        <f t="shared" si="0"/>
        <v>0.027692361111111116</v>
      </c>
      <c r="L14" s="42">
        <f>VLOOKUP($E14,LISTA_STARTOWA!$A$2:$D$340,2)</f>
        <v>4</v>
      </c>
      <c r="M14" s="43" t="str">
        <f>VLOOKUP($E14,LISTA_STARTOWA!$A$2:$D$340,3)</f>
        <v>WIKTOROWICZ</v>
      </c>
      <c r="N14" s="43" t="str">
        <f>VLOOKUP($E14,LISTA_STARTOWA!$A$2:$E$340,4)</f>
        <v>SŁAWOMIR</v>
      </c>
      <c r="O14" s="43" t="str">
        <f>VLOOKUP($E14,LISTA_STARTOWA!$A$2:$E$340,5)</f>
        <v>KOSZALIN</v>
      </c>
      <c r="P14" s="43" t="e">
        <f>VLOOKUP($E14,LISTA_STARTOWA!$A$2:$E$340,6)</f>
        <v>#REF!</v>
      </c>
      <c r="Q14" s="44">
        <f>VLOOKUP($E14,LISTA_STARTOWA!$A$2:$J$340,6)</f>
        <v>1976</v>
      </c>
      <c r="R14" s="44" t="str">
        <f>VLOOKUP($E14,LISTA_STARTOWA!$A$2:$I$340,9)</f>
        <v>M</v>
      </c>
      <c r="S14" s="12">
        <f>VLOOKUP($E14,LISTA_STARTOWA!$A$2:$HH$241,13)</f>
        <v>0</v>
      </c>
      <c r="T14" s="12">
        <f>VLOOKUP($E14,LISTA_STARTOWA!$A$2:$HH$241,14)</f>
        <v>0</v>
      </c>
    </row>
    <row r="15" spans="1:20" ht="15">
      <c r="A15" s="5">
        <v>11</v>
      </c>
      <c r="B15" s="78" t="s">
        <v>33</v>
      </c>
      <c r="C15" s="78">
        <v>7</v>
      </c>
      <c r="D15" s="78" t="s">
        <v>295</v>
      </c>
      <c r="E15" s="78">
        <v>12</v>
      </c>
      <c r="F15" s="79">
        <v>0.027979282407407408</v>
      </c>
      <c r="G15" s="78">
        <v>1</v>
      </c>
      <c r="H15" s="78" t="s">
        <v>44</v>
      </c>
      <c r="I15" s="78">
        <v>1</v>
      </c>
      <c r="K15" s="17">
        <f t="shared" si="0"/>
        <v>0.027979282407407408</v>
      </c>
      <c r="L15" s="42">
        <f>VLOOKUP($E15,LISTA_STARTOWA!$A$2:$D$340,2)</f>
        <v>54</v>
      </c>
      <c r="M15" s="43" t="str">
        <f>VLOOKUP($E15,LISTA_STARTOWA!$A$2:$D$340,3)</f>
        <v>SKIBIŃSKI</v>
      </c>
      <c r="N15" s="43" t="str">
        <f>VLOOKUP($E15,LISTA_STARTOWA!$A$2:$E$340,4)</f>
        <v>KRZYSZTOF</v>
      </c>
      <c r="O15" s="43" t="str">
        <f>VLOOKUP($E15,LISTA_STARTOWA!$A$2:$E$340,5)</f>
        <v>KOSZALIN</v>
      </c>
      <c r="P15" s="43" t="e">
        <f>VLOOKUP($E15,LISTA_STARTOWA!$A$2:$E$340,6)</f>
        <v>#REF!</v>
      </c>
      <c r="Q15" s="44">
        <f>VLOOKUP($E15,LISTA_STARTOWA!$A$2:$J$340,6)</f>
        <v>1975</v>
      </c>
      <c r="R15" s="44" t="str">
        <f>VLOOKUP($E15,LISTA_STARTOWA!$A$2:$I$340,9)</f>
        <v>M</v>
      </c>
      <c r="S15" s="12">
        <f>VLOOKUP($E15,LISTA_STARTOWA!$A$2:$HH$241,13)</f>
        <v>0</v>
      </c>
      <c r="T15" s="12">
        <f>VLOOKUP($E15,LISTA_STARTOWA!$A$2:$HH$241,14)</f>
        <v>0</v>
      </c>
    </row>
    <row r="16" spans="1:20" ht="15">
      <c r="A16" s="5">
        <v>12</v>
      </c>
      <c r="B16" s="78" t="s">
        <v>33</v>
      </c>
      <c r="C16" s="78">
        <v>8</v>
      </c>
      <c r="D16" s="78" t="s">
        <v>295</v>
      </c>
      <c r="E16" s="78">
        <v>61</v>
      </c>
      <c r="F16" s="79">
        <v>0.028115046296296298</v>
      </c>
      <c r="G16" s="78">
        <v>1</v>
      </c>
      <c r="H16" s="78" t="s">
        <v>44</v>
      </c>
      <c r="I16" s="78">
        <v>2</v>
      </c>
      <c r="K16" s="17">
        <f t="shared" si="0"/>
        <v>0.028115046296296298</v>
      </c>
      <c r="L16" s="42">
        <f>VLOOKUP($E16,LISTA_STARTOWA!$A$2:$D$340,2)</f>
        <v>30</v>
      </c>
      <c r="M16" s="43" t="str">
        <f>VLOOKUP($E16,LISTA_STARTOWA!$A$2:$D$340,3)</f>
        <v>ROŃSKI</v>
      </c>
      <c r="N16" s="43" t="str">
        <f>VLOOKUP($E16,LISTA_STARTOWA!$A$2:$E$340,4)</f>
        <v>RAFAŁ</v>
      </c>
      <c r="O16" s="43" t="str">
        <f>VLOOKUP($E16,LISTA_STARTOWA!$A$2:$E$340,5)</f>
        <v>KOŁDOWO</v>
      </c>
      <c r="P16" s="43" t="e">
        <f>VLOOKUP($E16,LISTA_STARTOWA!$A$2:$E$340,6)</f>
        <v>#REF!</v>
      </c>
      <c r="Q16" s="44">
        <f>VLOOKUP($E16,LISTA_STARTOWA!$A$2:$J$340,6)</f>
        <v>1972</v>
      </c>
      <c r="R16" s="44" t="str">
        <f>VLOOKUP($E16,LISTA_STARTOWA!$A$2:$I$340,9)</f>
        <v>M</v>
      </c>
      <c r="S16" s="12">
        <f>VLOOKUP($E16,LISTA_STARTOWA!$A$2:$HH$241,13)</f>
        <v>0</v>
      </c>
      <c r="T16" s="12">
        <f>VLOOKUP($E16,LISTA_STARTOWA!$A$2:$HH$241,14)</f>
        <v>0</v>
      </c>
    </row>
    <row r="17" spans="1:20" ht="15">
      <c r="A17" s="5">
        <v>13</v>
      </c>
      <c r="B17" s="78" t="s">
        <v>33</v>
      </c>
      <c r="C17" s="78">
        <v>9</v>
      </c>
      <c r="D17" s="78" t="s">
        <v>295</v>
      </c>
      <c r="E17" s="78">
        <v>140</v>
      </c>
      <c r="F17" s="79">
        <v>0.028394907407407407</v>
      </c>
      <c r="G17" s="78">
        <v>1</v>
      </c>
      <c r="H17" s="78" t="s">
        <v>44</v>
      </c>
      <c r="I17" s="78">
        <v>1</v>
      </c>
      <c r="K17" s="17">
        <f t="shared" si="0"/>
        <v>0.028394907407407407</v>
      </c>
      <c r="L17" s="42">
        <f>VLOOKUP($E17,LISTA_STARTOWA!$A$2:$D$340,2)</f>
        <v>109</v>
      </c>
      <c r="M17" s="43" t="str">
        <f>VLOOKUP($E17,LISTA_STARTOWA!$A$2:$D$340,3)</f>
        <v>SZOPIŃSKI</v>
      </c>
      <c r="N17" s="43" t="str">
        <f>VLOOKUP($E17,LISTA_STARTOWA!$A$2:$E$340,4)</f>
        <v>TOMASZ</v>
      </c>
      <c r="O17" s="43" t="str">
        <f>VLOOKUP($E17,LISTA_STARTOWA!$A$2:$E$340,5)</f>
        <v>POSTOMINO</v>
      </c>
      <c r="P17" s="43" t="e">
        <f>VLOOKUP($E17,LISTA_STARTOWA!$A$2:$E$340,6)</f>
        <v>#REF!</v>
      </c>
      <c r="Q17" s="44">
        <f>VLOOKUP($E17,LISTA_STARTOWA!$A$2:$J$340,6)</f>
        <v>1983</v>
      </c>
      <c r="R17" s="44" t="str">
        <f>VLOOKUP($E17,LISTA_STARTOWA!$A$2:$I$340,9)</f>
        <v>M</v>
      </c>
      <c r="S17" s="12">
        <f>VLOOKUP($E17,LISTA_STARTOWA!$A$2:$HH$241,13)</f>
        <v>0</v>
      </c>
      <c r="T17" s="12">
        <f>VLOOKUP($E17,LISTA_STARTOWA!$A$2:$HH$241,14)</f>
        <v>0</v>
      </c>
    </row>
    <row r="18" spans="1:20" s="76" customFormat="1" ht="15">
      <c r="A18" s="5">
        <v>14</v>
      </c>
      <c r="B18" s="78" t="s">
        <v>33</v>
      </c>
      <c r="C18" s="78">
        <v>10</v>
      </c>
      <c r="D18" s="78" t="s">
        <v>295</v>
      </c>
      <c r="E18" s="78">
        <v>13</v>
      </c>
      <c r="F18" s="79">
        <v>0.02858379629629629</v>
      </c>
      <c r="G18" s="78">
        <v>1</v>
      </c>
      <c r="H18" s="78" t="s">
        <v>44</v>
      </c>
      <c r="I18" s="78">
        <v>8</v>
      </c>
      <c r="K18" s="17">
        <f t="shared" si="0"/>
        <v>0.02858379629629629</v>
      </c>
      <c r="L18" s="42">
        <f>VLOOKUP($E18,LISTA_STARTOWA!$A$2:$D$340,2)</f>
        <v>100</v>
      </c>
      <c r="M18" s="43" t="str">
        <f>VLOOKUP($E18,LISTA_STARTOWA!$A$2:$D$340,3)</f>
        <v>IWAŃCZUK</v>
      </c>
      <c r="N18" s="43" t="str">
        <f>VLOOKUP($E18,LISTA_STARTOWA!$A$2:$E$340,4)</f>
        <v>ANDRZEJ</v>
      </c>
      <c r="O18" s="43" t="str">
        <f>VLOOKUP($E18,LISTA_STARTOWA!$A$2:$E$340,5)</f>
        <v>DARŁÓWKO</v>
      </c>
      <c r="P18" s="43" t="e">
        <f>VLOOKUP($E18,LISTA_STARTOWA!$A$2:$E$340,6)</f>
        <v>#REF!</v>
      </c>
      <c r="Q18" s="44">
        <f>VLOOKUP($E18,LISTA_STARTOWA!$A$2:$J$340,6)</f>
        <v>1989</v>
      </c>
      <c r="R18" s="44" t="str">
        <f>VLOOKUP($E18,LISTA_STARTOWA!$A$2:$I$340,9)</f>
        <v>M</v>
      </c>
      <c r="S18" s="12">
        <f>VLOOKUP($E18,LISTA_STARTOWA!$A$2:$HH$241,13)</f>
        <v>0</v>
      </c>
      <c r="T18" s="12">
        <f>VLOOKUP($E18,LISTA_STARTOWA!$A$2:$HH$241,14)</f>
        <v>0</v>
      </c>
    </row>
    <row r="19" spans="1:20" ht="15">
      <c r="A19" s="5">
        <v>15</v>
      </c>
      <c r="B19" s="78" t="s">
        <v>33</v>
      </c>
      <c r="C19" s="78">
        <v>11</v>
      </c>
      <c r="D19" s="78" t="s">
        <v>295</v>
      </c>
      <c r="E19" s="78">
        <v>750</v>
      </c>
      <c r="F19" s="79">
        <v>0.028606481481481483</v>
      </c>
      <c r="G19" s="78">
        <v>1</v>
      </c>
      <c r="H19" s="78" t="s">
        <v>44</v>
      </c>
      <c r="I19" s="78">
        <v>1</v>
      </c>
      <c r="K19" s="17">
        <f t="shared" si="0"/>
        <v>0.028606481481481483</v>
      </c>
      <c r="L19" s="42">
        <f>VLOOKUP($E19,LISTA_STARTOWA!$A$2:$D$340,2)</f>
        <v>61</v>
      </c>
      <c r="M19" s="43" t="str">
        <f>VLOOKUP($E19,LISTA_STARTOWA!$A$2:$D$340,3)</f>
        <v>ŁAGUTKO</v>
      </c>
      <c r="N19" s="43" t="str">
        <f>VLOOKUP($E19,LISTA_STARTOWA!$A$2:$E$340,4)</f>
        <v>KAMILA</v>
      </c>
      <c r="O19" s="43" t="str">
        <f>VLOOKUP($E19,LISTA_STARTOWA!$A$2:$E$340,5)</f>
        <v>DARŁOWO</v>
      </c>
      <c r="P19" s="43" t="e">
        <f>VLOOKUP($E19,LISTA_STARTOWA!$A$2:$E$340,6)</f>
        <v>#REF!</v>
      </c>
      <c r="Q19" s="44">
        <f>VLOOKUP($E19,LISTA_STARTOWA!$A$2:$J$340,6)</f>
        <v>1978</v>
      </c>
      <c r="R19" s="44" t="str">
        <f>VLOOKUP($E19,LISTA_STARTOWA!$A$2:$I$340,9)</f>
        <v>K</v>
      </c>
      <c r="S19" s="12">
        <f>VLOOKUP($E19,LISTA_STARTOWA!$A$2:$HH$241,13)</f>
        <v>0</v>
      </c>
      <c r="T19" s="12">
        <f>VLOOKUP($E19,LISTA_STARTOWA!$A$2:$HH$241,14)</f>
        <v>0</v>
      </c>
    </row>
    <row r="20" spans="1:20" ht="15">
      <c r="A20" s="5">
        <v>16</v>
      </c>
      <c r="B20" s="78" t="s">
        <v>33</v>
      </c>
      <c r="C20" s="78">
        <v>12</v>
      </c>
      <c r="D20" s="78" t="s">
        <v>295</v>
      </c>
      <c r="E20" s="78">
        <v>170</v>
      </c>
      <c r="F20" s="79">
        <v>0.028655439814814814</v>
      </c>
      <c r="G20" s="78">
        <v>1</v>
      </c>
      <c r="H20" s="78" t="s">
        <v>44</v>
      </c>
      <c r="I20" s="78">
        <v>4</v>
      </c>
      <c r="K20" s="17">
        <f t="shared" si="0"/>
        <v>0.028655439814814814</v>
      </c>
      <c r="L20" s="42">
        <f>VLOOKUP($E20,LISTA_STARTOWA!$A$2:$D$340,2)</f>
        <v>45</v>
      </c>
      <c r="M20" s="43" t="str">
        <f>VLOOKUP($E20,LISTA_STARTOWA!$A$2:$D$340,3)</f>
        <v>ADAMELAK</v>
      </c>
      <c r="N20" s="43" t="str">
        <f>VLOOKUP($E20,LISTA_STARTOWA!$A$2:$E$340,4)</f>
        <v>KRZYSZTOF</v>
      </c>
      <c r="O20" s="43" t="str">
        <f>VLOOKUP($E20,LISTA_STARTOWA!$A$2:$E$340,5)</f>
        <v>DARŁOWO</v>
      </c>
      <c r="P20" s="43" t="e">
        <f>VLOOKUP($E20,LISTA_STARTOWA!$A$2:$E$340,6)</f>
        <v>#REF!</v>
      </c>
      <c r="Q20" s="44">
        <f>VLOOKUP($E20,LISTA_STARTOWA!$A$2:$J$340,6)</f>
        <v>1975</v>
      </c>
      <c r="R20" s="44" t="str">
        <f>VLOOKUP($E20,LISTA_STARTOWA!$A$2:$I$340,9)</f>
        <v>M</v>
      </c>
      <c r="S20" s="12">
        <f>VLOOKUP($E20,LISTA_STARTOWA!$A$2:$HH$241,13)</f>
        <v>0</v>
      </c>
      <c r="T20" s="12">
        <f>VLOOKUP($E20,LISTA_STARTOWA!$A$2:$HH$241,14)</f>
        <v>0</v>
      </c>
    </row>
    <row r="21" spans="1:20" ht="15">
      <c r="A21" s="5">
        <v>17</v>
      </c>
      <c r="B21" s="78" t="s">
        <v>33</v>
      </c>
      <c r="C21" s="78">
        <v>1</v>
      </c>
      <c r="D21" s="78" t="s">
        <v>295</v>
      </c>
      <c r="E21" s="78">
        <v>258</v>
      </c>
      <c r="F21" s="79">
        <v>0.028763078703703704</v>
      </c>
      <c r="G21" s="78">
        <v>1</v>
      </c>
      <c r="H21" s="78" t="s">
        <v>44</v>
      </c>
      <c r="I21" s="78">
        <v>2</v>
      </c>
      <c r="K21" s="17">
        <f t="shared" si="0"/>
        <v>0.028763078703703704</v>
      </c>
      <c r="L21" s="42">
        <f>VLOOKUP($E21,LISTA_STARTOWA!$A$2:$D$340,2)</f>
        <v>40</v>
      </c>
      <c r="M21" s="43" t="str">
        <f>VLOOKUP($E21,LISTA_STARTOWA!$A$2:$D$340,3)</f>
        <v>ŁOTYSZ</v>
      </c>
      <c r="N21" s="43" t="str">
        <f>VLOOKUP($E21,LISTA_STARTOWA!$A$2:$E$340,4)</f>
        <v>MAREK</v>
      </c>
      <c r="O21" s="43" t="str">
        <f>VLOOKUP($E21,LISTA_STARTOWA!$A$2:$E$340,5)</f>
        <v>KOSZALIN</v>
      </c>
      <c r="P21" s="43" t="e">
        <f>VLOOKUP($E21,LISTA_STARTOWA!$A$2:$E$340,6)</f>
        <v>#REF!</v>
      </c>
      <c r="Q21" s="44">
        <f>VLOOKUP($E21,LISTA_STARTOWA!$A$2:$J$340,6)</f>
        <v>1964</v>
      </c>
      <c r="R21" s="44" t="str">
        <f>VLOOKUP($E21,LISTA_STARTOWA!$A$2:$I$340,9)</f>
        <v>M</v>
      </c>
      <c r="S21" s="12">
        <f>VLOOKUP($E21,LISTA_STARTOWA!$A$2:$HH$241,13)</f>
        <v>0</v>
      </c>
      <c r="T21" s="12">
        <f>VLOOKUP($E21,LISTA_STARTOWA!$A$2:$HH$241,14)</f>
        <v>0</v>
      </c>
    </row>
    <row r="22" spans="1:20" ht="15">
      <c r="A22" s="5">
        <v>18</v>
      </c>
      <c r="B22" s="78" t="s">
        <v>33</v>
      </c>
      <c r="C22" s="78">
        <v>2</v>
      </c>
      <c r="D22" s="78" t="s">
        <v>295</v>
      </c>
      <c r="E22" s="78">
        <v>522</v>
      </c>
      <c r="F22" s="79">
        <v>0.02877650462962963</v>
      </c>
      <c r="G22" s="78">
        <v>1</v>
      </c>
      <c r="H22" s="78" t="s">
        <v>44</v>
      </c>
      <c r="I22" s="78">
        <v>8</v>
      </c>
      <c r="K22" s="17">
        <f t="shared" si="0"/>
        <v>0.02877650462962963</v>
      </c>
      <c r="L22" s="42">
        <f>VLOOKUP($E22,LISTA_STARTOWA!$A$2:$D$340,2)</f>
        <v>13</v>
      </c>
      <c r="M22" s="43" t="str">
        <f>VLOOKUP($E22,LISTA_STARTOWA!$A$2:$D$340,3)</f>
        <v>STASZEWSKI </v>
      </c>
      <c r="N22" s="43" t="str">
        <f>VLOOKUP($E22,LISTA_STARTOWA!$A$2:$E$340,4)</f>
        <v>JAN</v>
      </c>
      <c r="O22" s="43" t="str">
        <f>VLOOKUP($E22,LISTA_STARTOWA!$A$2:$E$340,5)</f>
        <v>DARŁOWO</v>
      </c>
      <c r="P22" s="43" t="e">
        <f>VLOOKUP($E22,LISTA_STARTOWA!$A$2:$E$340,6)</f>
        <v>#REF!</v>
      </c>
      <c r="Q22" s="44">
        <f>VLOOKUP($E22,LISTA_STARTOWA!$A$2:$J$340,6)</f>
        <v>1961</v>
      </c>
      <c r="R22" s="44" t="str">
        <f>VLOOKUP($E22,LISTA_STARTOWA!$A$2:$I$340,9)</f>
        <v>M</v>
      </c>
      <c r="S22" s="12">
        <f>VLOOKUP($E22,LISTA_STARTOWA!$A$2:$HH$241,13)</f>
        <v>0</v>
      </c>
      <c r="T22" s="12">
        <f>VLOOKUP($E22,LISTA_STARTOWA!$A$2:$HH$241,14)</f>
        <v>0</v>
      </c>
    </row>
    <row r="23" spans="1:20" ht="15">
      <c r="A23" s="5">
        <v>19</v>
      </c>
      <c r="B23" s="78" t="s">
        <v>33</v>
      </c>
      <c r="C23" s="78">
        <v>3</v>
      </c>
      <c r="D23" s="78" t="s">
        <v>295</v>
      </c>
      <c r="E23" s="78">
        <v>82</v>
      </c>
      <c r="F23" s="79">
        <v>0.028802314814814812</v>
      </c>
      <c r="G23" s="78">
        <v>1</v>
      </c>
      <c r="H23" s="78" t="s">
        <v>44</v>
      </c>
      <c r="I23" s="78">
        <v>8</v>
      </c>
      <c r="K23" s="17">
        <f t="shared" si="0"/>
        <v>0.028802314814814812</v>
      </c>
      <c r="L23" s="42">
        <f>VLOOKUP($E23,LISTA_STARTOWA!$A$2:$D$340,2)</f>
        <v>90</v>
      </c>
      <c r="M23" s="43" t="str">
        <f>VLOOKUP($E23,LISTA_STARTOWA!$A$2:$D$340,3)</f>
        <v>WIERNICKI</v>
      </c>
      <c r="N23" s="43" t="str">
        <f>VLOOKUP($E23,LISTA_STARTOWA!$A$2:$E$340,4)</f>
        <v>REMIGIUSZ</v>
      </c>
      <c r="O23" s="43" t="str">
        <f>VLOOKUP($E23,LISTA_STARTOWA!$A$2:$E$340,5)</f>
        <v>DARŁOWO</v>
      </c>
      <c r="P23" s="43" t="e">
        <f>VLOOKUP($E23,LISTA_STARTOWA!$A$2:$E$340,6)</f>
        <v>#REF!</v>
      </c>
      <c r="Q23" s="44">
        <f>VLOOKUP($E23,LISTA_STARTOWA!$A$2:$J$340,6)</f>
        <v>1986</v>
      </c>
      <c r="R23" s="44" t="str">
        <f>VLOOKUP($E23,LISTA_STARTOWA!$A$2:$I$340,9)</f>
        <v>M</v>
      </c>
      <c r="S23" s="12">
        <f>VLOOKUP($E23,LISTA_STARTOWA!$A$2:$HH$241,13)</f>
        <v>0</v>
      </c>
      <c r="T23" s="12">
        <f>VLOOKUP($E23,LISTA_STARTOWA!$A$2:$HH$241,14)</f>
        <v>0</v>
      </c>
    </row>
    <row r="24" spans="1:20" ht="15">
      <c r="A24" s="5">
        <v>20</v>
      </c>
      <c r="B24" s="78" t="s">
        <v>33</v>
      </c>
      <c r="C24" s="78">
        <v>4</v>
      </c>
      <c r="D24" s="78" t="s">
        <v>295</v>
      </c>
      <c r="E24" s="78">
        <v>549</v>
      </c>
      <c r="F24" s="79">
        <v>0.02885625</v>
      </c>
      <c r="G24" s="78">
        <v>1</v>
      </c>
      <c r="H24" s="78" t="s">
        <v>44</v>
      </c>
      <c r="I24" s="78">
        <v>1</v>
      </c>
      <c r="K24" s="17">
        <f t="shared" si="0"/>
        <v>0.02885625</v>
      </c>
      <c r="L24" s="42">
        <f>VLOOKUP($E24,LISTA_STARTOWA!$A$2:$D$340,2)</f>
        <v>99</v>
      </c>
      <c r="M24" s="43" t="str">
        <f>VLOOKUP($E24,LISTA_STARTOWA!$A$2:$D$340,3)</f>
        <v>CHUDY</v>
      </c>
      <c r="N24" s="43" t="str">
        <f>VLOOKUP($E24,LISTA_STARTOWA!$A$2:$E$340,4)</f>
        <v>HENRYK</v>
      </c>
      <c r="O24" s="43" t="str">
        <f>VLOOKUP($E24,LISTA_STARTOWA!$A$2:$E$340,5)</f>
        <v>SŁAWSKO</v>
      </c>
      <c r="P24" s="43" t="e">
        <f>VLOOKUP($E24,LISTA_STARTOWA!$A$2:$E$340,6)</f>
        <v>#REF!</v>
      </c>
      <c r="Q24" s="44">
        <f>VLOOKUP($E24,LISTA_STARTOWA!$A$2:$J$340,6)</f>
        <v>1955</v>
      </c>
      <c r="R24" s="44" t="str">
        <f>VLOOKUP($E24,LISTA_STARTOWA!$A$2:$I$340,9)</f>
        <v>M</v>
      </c>
      <c r="S24" s="12">
        <f>VLOOKUP($E24,LISTA_STARTOWA!$A$2:$HH$241,13)</f>
        <v>0</v>
      </c>
      <c r="T24" s="12">
        <f>VLOOKUP($E24,LISTA_STARTOWA!$A$2:$HH$241,14)</f>
        <v>0</v>
      </c>
    </row>
    <row r="25" spans="1:20" ht="15">
      <c r="A25" s="5">
        <v>21</v>
      </c>
      <c r="B25" s="78" t="s">
        <v>33</v>
      </c>
      <c r="C25" s="78">
        <v>5</v>
      </c>
      <c r="D25" s="78" t="s">
        <v>295</v>
      </c>
      <c r="E25" s="78">
        <v>669</v>
      </c>
      <c r="F25" s="79">
        <v>0.02895486111111111</v>
      </c>
      <c r="G25" s="78">
        <v>1</v>
      </c>
      <c r="H25" s="78" t="s">
        <v>44</v>
      </c>
      <c r="I25" s="78">
        <v>1</v>
      </c>
      <c r="K25" s="17">
        <f t="shared" si="0"/>
        <v>0.02895486111111111</v>
      </c>
      <c r="L25" s="42">
        <f>VLOOKUP($E25,LISTA_STARTOWA!$A$2:$D$340,2)</f>
        <v>18</v>
      </c>
      <c r="M25" s="43" t="str">
        <f>VLOOKUP($E25,LISTA_STARTOWA!$A$2:$D$340,3)</f>
        <v>RUDNIKOWSKI</v>
      </c>
      <c r="N25" s="43" t="str">
        <f>VLOOKUP($E25,LISTA_STARTOWA!$A$2:$E$340,4)</f>
        <v>MACIEJ</v>
      </c>
      <c r="O25" s="43" t="str">
        <f>VLOOKUP($E25,LISTA_STARTOWA!$A$2:$E$340,5)</f>
        <v>DARŁOWO</v>
      </c>
      <c r="P25" s="43" t="e">
        <f>VLOOKUP($E25,LISTA_STARTOWA!$A$2:$E$340,6)</f>
        <v>#REF!</v>
      </c>
      <c r="Q25" s="44">
        <f>VLOOKUP($E25,LISTA_STARTOWA!$A$2:$J$340,6)</f>
        <v>1974</v>
      </c>
      <c r="R25" s="44" t="str">
        <f>VLOOKUP($E25,LISTA_STARTOWA!$A$2:$I$340,9)</f>
        <v>M</v>
      </c>
      <c r="S25" s="12">
        <f>VLOOKUP($E25,LISTA_STARTOWA!$A$2:$HH$241,13)</f>
        <v>0</v>
      </c>
      <c r="T25" s="12">
        <f>VLOOKUP($E25,LISTA_STARTOWA!$A$2:$HH$241,14)</f>
        <v>0</v>
      </c>
    </row>
    <row r="26" spans="1:20" ht="15">
      <c r="A26" s="5">
        <v>22</v>
      </c>
      <c r="B26" s="78" t="s">
        <v>33</v>
      </c>
      <c r="C26" s="78">
        <v>6</v>
      </c>
      <c r="D26" s="78" t="s">
        <v>295</v>
      </c>
      <c r="E26" s="78">
        <v>37</v>
      </c>
      <c r="F26" s="79">
        <v>0.02904594907407407</v>
      </c>
      <c r="G26" s="78">
        <v>1</v>
      </c>
      <c r="H26" s="78" t="s">
        <v>44</v>
      </c>
      <c r="I26" s="78">
        <v>4</v>
      </c>
      <c r="K26" s="17">
        <f t="shared" si="0"/>
        <v>0.02904594907407407</v>
      </c>
      <c r="L26" s="42">
        <f>VLOOKUP($E26,LISTA_STARTOWA!$A$2:$D$340,2)</f>
        <v>88</v>
      </c>
      <c r="M26" s="43" t="str">
        <f>VLOOKUP($E26,LISTA_STARTOWA!$A$2:$D$340,3)</f>
        <v>BIERNAT</v>
      </c>
      <c r="N26" s="43" t="str">
        <f>VLOOKUP($E26,LISTA_STARTOWA!$A$2:$E$340,4)</f>
        <v>KAMIL</v>
      </c>
      <c r="O26" s="43" t="str">
        <f>VLOOKUP($E26,LISTA_STARTOWA!$A$2:$E$340,5)</f>
        <v>KOSZALIN</v>
      </c>
      <c r="P26" s="43" t="e">
        <f>VLOOKUP($E26,LISTA_STARTOWA!$A$2:$E$340,6)</f>
        <v>#REF!</v>
      </c>
      <c r="Q26" s="44">
        <f>VLOOKUP($E26,LISTA_STARTOWA!$A$2:$J$340,6)</f>
        <v>1984</v>
      </c>
      <c r="R26" s="44" t="str">
        <f>VLOOKUP($E26,LISTA_STARTOWA!$A$2:$I$340,9)</f>
        <v>M</v>
      </c>
      <c r="S26" s="12">
        <f>VLOOKUP($E26,LISTA_STARTOWA!$A$2:$HH$241,13)</f>
        <v>0</v>
      </c>
      <c r="T26" s="12">
        <f>VLOOKUP($E26,LISTA_STARTOWA!$A$2:$HH$241,14)</f>
        <v>0</v>
      </c>
    </row>
    <row r="27" spans="1:20" ht="15">
      <c r="A27" s="5">
        <v>23</v>
      </c>
      <c r="B27" s="78" t="s">
        <v>33</v>
      </c>
      <c r="C27" s="78">
        <v>7</v>
      </c>
      <c r="D27" s="78" t="s">
        <v>295</v>
      </c>
      <c r="E27" s="78">
        <v>748</v>
      </c>
      <c r="F27" s="79">
        <v>0.029156597222222223</v>
      </c>
      <c r="G27" s="78">
        <v>1</v>
      </c>
      <c r="H27" s="78" t="s">
        <v>44</v>
      </c>
      <c r="I27" s="78">
        <v>1</v>
      </c>
      <c r="K27" s="17">
        <f t="shared" si="0"/>
        <v>0.029156597222222223</v>
      </c>
      <c r="L27" s="42">
        <f>VLOOKUP($E27,LISTA_STARTOWA!$A$2:$D$340,2)</f>
        <v>78</v>
      </c>
      <c r="M27" s="43" t="str">
        <f>VLOOKUP($E27,LISTA_STARTOWA!$A$2:$D$340,3)</f>
        <v>KOLANEK</v>
      </c>
      <c r="N27" s="43" t="str">
        <f>VLOOKUP($E27,LISTA_STARTOWA!$A$2:$E$340,4)</f>
        <v>TOMASZ</v>
      </c>
      <c r="O27" s="43" t="str">
        <f>VLOOKUP($E27,LISTA_STARTOWA!$A$2:$E$340,5)</f>
        <v>DARŁOWO</v>
      </c>
      <c r="P27" s="43" t="e">
        <f>VLOOKUP($E27,LISTA_STARTOWA!$A$2:$E$340,6)</f>
        <v>#REF!</v>
      </c>
      <c r="Q27" s="44">
        <f>VLOOKUP($E27,LISTA_STARTOWA!$A$2:$J$340,6)</f>
        <v>1975</v>
      </c>
      <c r="R27" s="44" t="str">
        <f>VLOOKUP($E27,LISTA_STARTOWA!$A$2:$I$340,9)</f>
        <v>M</v>
      </c>
      <c r="S27" s="12">
        <f>VLOOKUP($E27,LISTA_STARTOWA!$A$2:$HH$241,13)</f>
        <v>0</v>
      </c>
      <c r="T27" s="12">
        <f>VLOOKUP($E27,LISTA_STARTOWA!$A$2:$HH$241,14)</f>
        <v>0</v>
      </c>
    </row>
    <row r="28" spans="1:20" ht="15">
      <c r="A28" s="5">
        <v>24</v>
      </c>
      <c r="B28" s="78" t="s">
        <v>33</v>
      </c>
      <c r="C28" s="78">
        <v>8</v>
      </c>
      <c r="D28" s="78" t="s">
        <v>295</v>
      </c>
      <c r="E28" s="78">
        <v>197</v>
      </c>
      <c r="F28" s="79">
        <v>0.029253240740740743</v>
      </c>
      <c r="G28" s="78">
        <v>1</v>
      </c>
      <c r="H28" s="78" t="s">
        <v>44</v>
      </c>
      <c r="I28" s="78">
        <v>1</v>
      </c>
      <c r="K28" s="17">
        <f t="shared" si="0"/>
        <v>0.029253240740740743</v>
      </c>
      <c r="L28" s="42">
        <f>VLOOKUP($E28,LISTA_STARTOWA!$A$2:$D$340,2)</f>
        <v>48</v>
      </c>
      <c r="M28" s="43" t="str">
        <f>VLOOKUP($E28,LISTA_STARTOWA!$A$2:$D$340,3)</f>
        <v>KIWAK</v>
      </c>
      <c r="N28" s="43" t="str">
        <f>VLOOKUP($E28,LISTA_STARTOWA!$A$2:$E$340,4)</f>
        <v>GRZEGORZ</v>
      </c>
      <c r="O28" s="43" t="str">
        <f>VLOOKUP($E28,LISTA_STARTOWA!$A$2:$E$340,5)</f>
        <v>KOLBUSZOWA</v>
      </c>
      <c r="P28" s="43" t="e">
        <f>VLOOKUP($E28,LISTA_STARTOWA!$A$2:$E$340,6)</f>
        <v>#REF!</v>
      </c>
      <c r="Q28" s="44">
        <f>VLOOKUP($E28,LISTA_STARTOWA!$A$2:$J$340,6)</f>
        <v>1984</v>
      </c>
      <c r="R28" s="44" t="str">
        <f>VLOOKUP($E28,LISTA_STARTOWA!$A$2:$I$340,9)</f>
        <v>M</v>
      </c>
      <c r="S28" s="12">
        <f>VLOOKUP($E28,LISTA_STARTOWA!$A$2:$HH$241,13)</f>
        <v>0</v>
      </c>
      <c r="T28" s="12">
        <f>VLOOKUP($E28,LISTA_STARTOWA!$A$2:$HH$241,14)</f>
        <v>0</v>
      </c>
    </row>
    <row r="29" spans="1:20" ht="15">
      <c r="A29" s="5">
        <v>25</v>
      </c>
      <c r="B29" s="78" t="s">
        <v>33</v>
      </c>
      <c r="C29" s="78">
        <v>9</v>
      </c>
      <c r="D29" s="78" t="s">
        <v>295</v>
      </c>
      <c r="E29" s="78">
        <v>675</v>
      </c>
      <c r="F29" s="79">
        <v>0.029613194444444445</v>
      </c>
      <c r="G29" s="78">
        <v>1</v>
      </c>
      <c r="H29" s="78" t="s">
        <v>44</v>
      </c>
      <c r="I29" s="78">
        <v>1</v>
      </c>
      <c r="K29" s="17">
        <f t="shared" si="0"/>
        <v>0.029613194444444445</v>
      </c>
      <c r="L29" s="42">
        <f>VLOOKUP($E29,LISTA_STARTOWA!$A$2:$D$340,2)</f>
        <v>64</v>
      </c>
      <c r="M29" s="43" t="str">
        <f>VLOOKUP($E29,LISTA_STARTOWA!$A$2:$D$340,3)</f>
        <v>SZTUK</v>
      </c>
      <c r="N29" s="43" t="str">
        <f>VLOOKUP($E29,LISTA_STARTOWA!$A$2:$E$340,4)</f>
        <v>MICHAŁ</v>
      </c>
      <c r="O29" s="43" t="str">
        <f>VLOOKUP($E29,LISTA_STARTOWA!$A$2:$E$340,5)</f>
        <v>KOSZALIN</v>
      </c>
      <c r="P29" s="43" t="e">
        <f>VLOOKUP($E29,LISTA_STARTOWA!$A$2:$E$340,6)</f>
        <v>#REF!</v>
      </c>
      <c r="Q29" s="44">
        <f>VLOOKUP($E29,LISTA_STARTOWA!$A$2:$J$340,6)</f>
        <v>1984</v>
      </c>
      <c r="R29" s="44" t="str">
        <f>VLOOKUP($E29,LISTA_STARTOWA!$A$2:$I$340,9)</f>
        <v>M</v>
      </c>
      <c r="S29" s="12">
        <f>VLOOKUP($E29,LISTA_STARTOWA!$A$2:$HH$241,13)</f>
        <v>0</v>
      </c>
      <c r="T29" s="12">
        <f>VLOOKUP($E29,LISTA_STARTOWA!$A$2:$HH$241,14)</f>
        <v>0</v>
      </c>
    </row>
    <row r="30" spans="1:20" ht="15">
      <c r="A30" s="5">
        <v>26</v>
      </c>
      <c r="B30" s="78" t="s">
        <v>33</v>
      </c>
      <c r="C30" s="78">
        <v>10</v>
      </c>
      <c r="D30" s="78" t="s">
        <v>295</v>
      </c>
      <c r="E30" s="78">
        <v>588</v>
      </c>
      <c r="F30" s="79">
        <v>0.02964849537037037</v>
      </c>
      <c r="G30" s="78">
        <v>1</v>
      </c>
      <c r="H30" s="78" t="s">
        <v>44</v>
      </c>
      <c r="I30" s="78">
        <v>1</v>
      </c>
      <c r="K30" s="17">
        <f t="shared" si="0"/>
        <v>0.02964849537037037</v>
      </c>
      <c r="L30" s="42">
        <f>VLOOKUP($E30,LISTA_STARTOWA!$A$2:$D$340,2)</f>
        <v>87</v>
      </c>
      <c r="M30" s="43" t="str">
        <f>VLOOKUP($E30,LISTA_STARTOWA!$A$2:$D$340,3)</f>
        <v>PANCEWICZ</v>
      </c>
      <c r="N30" s="43" t="str">
        <f>VLOOKUP($E30,LISTA_STARTOWA!$A$2:$E$340,4)</f>
        <v>PIOTR</v>
      </c>
      <c r="O30" s="43" t="str">
        <f>VLOOKUP($E30,LISTA_STARTOWA!$A$2:$E$340,5)</f>
        <v>DARŁOWO</v>
      </c>
      <c r="P30" s="43" t="e">
        <f>VLOOKUP($E30,LISTA_STARTOWA!$A$2:$E$340,6)</f>
        <v>#REF!</v>
      </c>
      <c r="Q30" s="44">
        <f>VLOOKUP($E30,LISTA_STARTOWA!$A$2:$J$340,6)</f>
        <v>1978</v>
      </c>
      <c r="R30" s="44" t="str">
        <f>VLOOKUP($E30,LISTA_STARTOWA!$A$2:$I$340,9)</f>
        <v>M</v>
      </c>
      <c r="S30" s="12">
        <f>VLOOKUP($E30,LISTA_STARTOWA!$A$2:$HH$241,13)</f>
        <v>0</v>
      </c>
      <c r="T30" s="12">
        <f>VLOOKUP($E30,LISTA_STARTOWA!$A$2:$HH$241,14)</f>
        <v>0</v>
      </c>
    </row>
    <row r="31" spans="1:20" ht="15">
      <c r="A31" s="5">
        <v>27</v>
      </c>
      <c r="B31" s="78" t="s">
        <v>33</v>
      </c>
      <c r="C31" s="78">
        <v>11</v>
      </c>
      <c r="D31" s="78" t="s">
        <v>295</v>
      </c>
      <c r="E31" s="78">
        <v>238</v>
      </c>
      <c r="F31" s="79">
        <v>0.02993356481481482</v>
      </c>
      <c r="G31" s="78">
        <v>1</v>
      </c>
      <c r="H31" s="78" t="s">
        <v>44</v>
      </c>
      <c r="I31" s="78">
        <v>4</v>
      </c>
      <c r="K31" s="17">
        <f t="shared" si="0"/>
        <v>0.02993356481481482</v>
      </c>
      <c r="L31" s="42">
        <f>VLOOKUP($E31,LISTA_STARTOWA!$A$2:$D$340,2)</f>
        <v>21</v>
      </c>
      <c r="M31" s="43" t="str">
        <f>VLOOKUP($E31,LISTA_STARTOWA!$A$2:$D$340,3)</f>
        <v>SAPIEJA</v>
      </c>
      <c r="N31" s="43" t="str">
        <f>VLOOKUP($E31,LISTA_STARTOWA!$A$2:$E$340,4)</f>
        <v>DARIUSZ</v>
      </c>
      <c r="O31" s="43" t="str">
        <f>VLOOKUP($E31,LISTA_STARTOWA!$A$2:$E$340,5)</f>
        <v>DARŁOWO</v>
      </c>
      <c r="P31" s="43" t="e">
        <f>VLOOKUP($E31,LISTA_STARTOWA!$A$2:$E$340,6)</f>
        <v>#REF!</v>
      </c>
      <c r="Q31" s="44">
        <f>VLOOKUP($E31,LISTA_STARTOWA!$A$2:$J$340,6)</f>
        <v>1979</v>
      </c>
      <c r="R31" s="44" t="str">
        <f>VLOOKUP($E31,LISTA_STARTOWA!$A$2:$I$340,9)</f>
        <v>M</v>
      </c>
      <c r="S31" s="12">
        <f>VLOOKUP($E31,LISTA_STARTOWA!$A$2:$HH$241,13)</f>
        <v>0</v>
      </c>
      <c r="T31" s="12">
        <f>VLOOKUP($E31,LISTA_STARTOWA!$A$2:$HH$241,14)</f>
        <v>0</v>
      </c>
    </row>
    <row r="32" spans="1:20" ht="15">
      <c r="A32" s="5">
        <v>29</v>
      </c>
      <c r="B32" s="78" t="s">
        <v>33</v>
      </c>
      <c r="C32" s="78">
        <v>12</v>
      </c>
      <c r="D32" s="78" t="s">
        <v>295</v>
      </c>
      <c r="E32" s="78">
        <v>262</v>
      </c>
      <c r="F32" s="79">
        <v>0.03043958333333333</v>
      </c>
      <c r="G32" s="78">
        <v>1</v>
      </c>
      <c r="H32" s="78" t="s">
        <v>44</v>
      </c>
      <c r="I32" s="78">
        <v>1</v>
      </c>
      <c r="K32" s="17">
        <f t="shared" si="0"/>
        <v>0.03043958333333333</v>
      </c>
      <c r="L32" s="42">
        <f>VLOOKUP($E32,LISTA_STARTOWA!$A$2:$D$340,2)</f>
        <v>77</v>
      </c>
      <c r="M32" s="43" t="str">
        <f>VLOOKUP($E32,LISTA_STARTOWA!$A$2:$D$340,3)</f>
        <v>WÓJCIK</v>
      </c>
      <c r="N32" s="43" t="str">
        <f>VLOOKUP($E32,LISTA_STARTOWA!$A$2:$E$340,4)</f>
        <v>DAMIAN</v>
      </c>
      <c r="O32" s="43" t="str">
        <f>VLOOKUP($E32,LISTA_STARTOWA!$A$2:$E$340,5)</f>
        <v>DARŁOWO</v>
      </c>
      <c r="P32" s="43" t="e">
        <f>VLOOKUP($E32,LISTA_STARTOWA!$A$2:$E$340,6)</f>
        <v>#REF!</v>
      </c>
      <c r="Q32" s="44">
        <f>VLOOKUP($E32,LISTA_STARTOWA!$A$2:$J$340,6)</f>
        <v>1970</v>
      </c>
      <c r="R32" s="44" t="str">
        <f>VLOOKUP($E32,LISTA_STARTOWA!$A$2:$I$340,9)</f>
        <v>M</v>
      </c>
      <c r="S32" s="12">
        <f>VLOOKUP($E32,LISTA_STARTOWA!$A$2:$HH$241,13)</f>
        <v>0</v>
      </c>
      <c r="T32" s="12">
        <f>VLOOKUP($E32,LISTA_STARTOWA!$A$2:$HH$241,14)</f>
        <v>0</v>
      </c>
    </row>
    <row r="33" spans="1:20" ht="15">
      <c r="A33" s="5">
        <v>30</v>
      </c>
      <c r="B33" s="78" t="s">
        <v>33</v>
      </c>
      <c r="C33" s="78">
        <v>13</v>
      </c>
      <c r="D33" s="78" t="s">
        <v>295</v>
      </c>
      <c r="E33" s="78">
        <v>66</v>
      </c>
      <c r="F33" s="79">
        <v>0.030563310185185186</v>
      </c>
      <c r="G33" s="78">
        <v>1</v>
      </c>
      <c r="H33" s="78" t="s">
        <v>44</v>
      </c>
      <c r="I33" s="78">
        <v>1</v>
      </c>
      <c r="K33" s="17">
        <f t="shared" si="0"/>
        <v>0.030563310185185186</v>
      </c>
      <c r="L33" s="42">
        <f>VLOOKUP($E33,LISTA_STARTOWA!$A$2:$D$340,2)</f>
        <v>83</v>
      </c>
      <c r="M33" s="43" t="str">
        <f>VLOOKUP($E33,LISTA_STARTOWA!$A$2:$D$340,3)</f>
        <v>KUKIEŁA</v>
      </c>
      <c r="N33" s="43" t="str">
        <f>VLOOKUP($E33,LISTA_STARTOWA!$A$2:$E$340,4)</f>
        <v>TOMASZ</v>
      </c>
      <c r="O33" s="43" t="str">
        <f>VLOOKUP($E33,LISTA_STARTOWA!$A$2:$E$340,5)</f>
        <v>KOSZALIN</v>
      </c>
      <c r="P33" s="43" t="e">
        <f>VLOOKUP($E33,LISTA_STARTOWA!$A$2:$E$340,6)</f>
        <v>#REF!</v>
      </c>
      <c r="Q33" s="44">
        <f>VLOOKUP($E33,LISTA_STARTOWA!$A$2:$J$340,6)</f>
        <v>1979</v>
      </c>
      <c r="R33" s="44" t="str">
        <f>VLOOKUP($E33,LISTA_STARTOWA!$A$2:$I$340,9)</f>
        <v>M</v>
      </c>
      <c r="S33" s="12">
        <f>VLOOKUP($E33,LISTA_STARTOWA!$A$2:$HH$241,13)</f>
        <v>0</v>
      </c>
      <c r="T33" s="12">
        <f>VLOOKUP($E33,LISTA_STARTOWA!$A$2:$HH$241,14)</f>
        <v>0</v>
      </c>
    </row>
    <row r="34" spans="1:20" ht="15">
      <c r="A34" s="5">
        <v>31</v>
      </c>
      <c r="B34" s="78" t="s">
        <v>33</v>
      </c>
      <c r="C34" s="78">
        <v>14</v>
      </c>
      <c r="D34" s="78" t="s">
        <v>295</v>
      </c>
      <c r="E34" s="78">
        <v>420</v>
      </c>
      <c r="F34" s="79">
        <v>0.030692476851851853</v>
      </c>
      <c r="G34" s="78">
        <v>1</v>
      </c>
      <c r="H34" s="78" t="s">
        <v>44</v>
      </c>
      <c r="I34" s="78">
        <v>1</v>
      </c>
      <c r="K34" s="17">
        <f t="shared" si="0"/>
        <v>0.030692476851851853</v>
      </c>
      <c r="L34" s="42">
        <f>VLOOKUP($E34,LISTA_STARTOWA!$A$2:$D$340,2)</f>
        <v>17</v>
      </c>
      <c r="M34" s="43" t="str">
        <f>VLOOKUP($E34,LISTA_STARTOWA!$A$2:$D$340,3)</f>
        <v>STAWICKI</v>
      </c>
      <c r="N34" s="43" t="str">
        <f>VLOOKUP($E34,LISTA_STARTOWA!$A$2:$E$340,4)</f>
        <v>MAREK</v>
      </c>
      <c r="O34" s="43" t="str">
        <f>VLOOKUP($E34,LISTA_STARTOWA!$A$2:$E$340,5)</f>
        <v>SMOŁDZINO</v>
      </c>
      <c r="P34" s="43" t="e">
        <f>VLOOKUP($E34,LISTA_STARTOWA!$A$2:$E$340,6)</f>
        <v>#REF!</v>
      </c>
      <c r="Q34" s="44">
        <f>VLOOKUP($E34,LISTA_STARTOWA!$A$2:$J$340,6)</f>
        <v>1970</v>
      </c>
      <c r="R34" s="44" t="str">
        <f>VLOOKUP($E34,LISTA_STARTOWA!$A$2:$I$340,9)</f>
        <v>M</v>
      </c>
      <c r="S34" s="12">
        <f>VLOOKUP($E34,LISTA_STARTOWA!$A$2:$HH$241,13)</f>
        <v>0</v>
      </c>
      <c r="T34" s="12">
        <f>VLOOKUP($E34,LISTA_STARTOWA!$A$2:$HH$241,14)</f>
        <v>0</v>
      </c>
    </row>
    <row r="35" spans="1:20" ht="15">
      <c r="A35" s="5">
        <v>32</v>
      </c>
      <c r="B35" s="78" t="s">
        <v>33</v>
      </c>
      <c r="C35" s="78">
        <v>15</v>
      </c>
      <c r="D35" s="78" t="s">
        <v>295</v>
      </c>
      <c r="E35" s="78">
        <v>691</v>
      </c>
      <c r="F35" s="79">
        <v>0.03082314814814815</v>
      </c>
      <c r="G35" s="78">
        <v>1</v>
      </c>
      <c r="H35" s="78" t="s">
        <v>44</v>
      </c>
      <c r="I35" s="78">
        <v>4</v>
      </c>
      <c r="K35" s="17">
        <f t="shared" si="0"/>
        <v>0.03082314814814815</v>
      </c>
      <c r="L35" s="42">
        <f>VLOOKUP($E35,LISTA_STARTOWA!$A$2:$D$340,2)</f>
        <v>8</v>
      </c>
      <c r="M35" s="43" t="str">
        <f>VLOOKUP($E35,LISTA_STARTOWA!$A$2:$D$340,3)</f>
        <v>GÓRECKI</v>
      </c>
      <c r="N35" s="43" t="str">
        <f>VLOOKUP($E35,LISTA_STARTOWA!$A$2:$E$340,4)</f>
        <v>MIROSŁAW</v>
      </c>
      <c r="O35" s="43" t="str">
        <f>VLOOKUP($E35,LISTA_STARTOWA!$A$2:$E$340,5)</f>
        <v>KOSZALIN</v>
      </c>
      <c r="P35" s="43" t="e">
        <f>VLOOKUP($E35,LISTA_STARTOWA!$A$2:$E$340,6)</f>
        <v>#REF!</v>
      </c>
      <c r="Q35" s="44">
        <f>VLOOKUP($E35,LISTA_STARTOWA!$A$2:$J$340,6)</f>
        <v>1974</v>
      </c>
      <c r="R35" s="44" t="str">
        <f>VLOOKUP($E35,LISTA_STARTOWA!$A$2:$I$340,9)</f>
        <v>M</v>
      </c>
      <c r="S35" s="12">
        <f>VLOOKUP($E35,LISTA_STARTOWA!$A$2:$HH$241,13)</f>
        <v>0</v>
      </c>
      <c r="T35" s="12">
        <f>VLOOKUP($E35,LISTA_STARTOWA!$A$2:$HH$241,14)</f>
        <v>0</v>
      </c>
    </row>
    <row r="36" spans="1:20" ht="15">
      <c r="A36" s="5">
        <v>33</v>
      </c>
      <c r="B36" s="78" t="s">
        <v>33</v>
      </c>
      <c r="C36" s="78">
        <v>16</v>
      </c>
      <c r="D36" s="78" t="s">
        <v>295</v>
      </c>
      <c r="E36" s="78">
        <v>195</v>
      </c>
      <c r="F36" s="79">
        <v>0.03109386574074074</v>
      </c>
      <c r="G36" s="78">
        <v>1</v>
      </c>
      <c r="H36" s="78" t="s">
        <v>44</v>
      </c>
      <c r="I36" s="78">
        <v>1</v>
      </c>
      <c r="K36" s="17">
        <f t="shared" si="0"/>
        <v>0.03109386574074074</v>
      </c>
      <c r="L36" s="42">
        <f>VLOOKUP($E36,LISTA_STARTOWA!$A$2:$D$340,2)</f>
        <v>31</v>
      </c>
      <c r="M36" s="43" t="str">
        <f>VLOOKUP($E36,LISTA_STARTOWA!$A$2:$D$340,3)</f>
        <v>MAZUR</v>
      </c>
      <c r="N36" s="43" t="str">
        <f>VLOOKUP($E36,LISTA_STARTOWA!$A$2:$E$340,4)</f>
        <v>EMILIUSZ</v>
      </c>
      <c r="O36" s="43" t="str">
        <f>VLOOKUP($E36,LISTA_STARTOWA!$A$2:$E$340,5)</f>
        <v>DARŁOWO</v>
      </c>
      <c r="P36" s="43" t="e">
        <f>VLOOKUP($E36,LISTA_STARTOWA!$A$2:$E$340,6)</f>
        <v>#REF!</v>
      </c>
      <c r="Q36" s="44">
        <f>VLOOKUP($E36,LISTA_STARTOWA!$A$2:$J$340,6)</f>
        <v>1976</v>
      </c>
      <c r="R36" s="44" t="str">
        <f>VLOOKUP($E36,LISTA_STARTOWA!$A$2:$I$340,9)</f>
        <v>M</v>
      </c>
      <c r="S36" s="12">
        <f>VLOOKUP($E36,LISTA_STARTOWA!$A$2:$HH$241,13)</f>
        <v>0</v>
      </c>
      <c r="T36" s="12">
        <f>VLOOKUP($E36,LISTA_STARTOWA!$A$2:$HH$241,14)</f>
        <v>0</v>
      </c>
    </row>
    <row r="37" spans="1:20" ht="15">
      <c r="A37" s="5">
        <v>34</v>
      </c>
      <c r="B37" s="78" t="s">
        <v>33</v>
      </c>
      <c r="C37" s="78">
        <v>17</v>
      </c>
      <c r="D37" s="78" t="s">
        <v>295</v>
      </c>
      <c r="E37" s="78">
        <v>94</v>
      </c>
      <c r="F37" s="79">
        <v>0.031094097222222224</v>
      </c>
      <c r="G37" s="78">
        <v>1</v>
      </c>
      <c r="H37" s="78" t="s">
        <v>44</v>
      </c>
      <c r="I37" s="78">
        <v>8</v>
      </c>
      <c r="K37" s="17">
        <f t="shared" si="0"/>
        <v>0.031094097222222224</v>
      </c>
      <c r="L37" s="42">
        <f>VLOOKUP($E37,LISTA_STARTOWA!$A$2:$D$340,2)</f>
        <v>9</v>
      </c>
      <c r="M37" s="43" t="str">
        <f>VLOOKUP($E37,LISTA_STARTOWA!$A$2:$D$340,3)</f>
        <v>BORYSIEWICZ</v>
      </c>
      <c r="N37" s="43" t="str">
        <f>VLOOKUP($E37,LISTA_STARTOWA!$A$2:$E$340,4)</f>
        <v>GRZEGORZ</v>
      </c>
      <c r="O37" s="43" t="str">
        <f>VLOOKUP($E37,LISTA_STARTOWA!$A$2:$E$340,5)</f>
        <v>KOSZALIN</v>
      </c>
      <c r="P37" s="43" t="e">
        <f>VLOOKUP($E37,LISTA_STARTOWA!$A$2:$E$340,6)</f>
        <v>#REF!</v>
      </c>
      <c r="Q37" s="44">
        <f>VLOOKUP($E37,LISTA_STARTOWA!$A$2:$J$340,6)</f>
        <v>1971</v>
      </c>
      <c r="R37" s="44" t="str">
        <f>VLOOKUP($E37,LISTA_STARTOWA!$A$2:$I$340,9)</f>
        <v>M</v>
      </c>
      <c r="S37" s="12">
        <f>VLOOKUP($E37,LISTA_STARTOWA!$A$2:$HH$241,13)</f>
        <v>0</v>
      </c>
      <c r="T37" s="12">
        <f>VLOOKUP($E37,LISTA_STARTOWA!$A$2:$HH$241,14)</f>
        <v>0</v>
      </c>
    </row>
    <row r="38" spans="1:20" ht="13.5" customHeight="1">
      <c r="A38" s="5">
        <v>35</v>
      </c>
      <c r="B38" s="78" t="s">
        <v>33</v>
      </c>
      <c r="C38" s="78">
        <v>18</v>
      </c>
      <c r="D38" s="78" t="s">
        <v>295</v>
      </c>
      <c r="E38" s="78">
        <v>376</v>
      </c>
      <c r="F38" s="79">
        <v>0.03117638888888889</v>
      </c>
      <c r="G38" s="78">
        <v>1</v>
      </c>
      <c r="H38" s="78" t="s">
        <v>44</v>
      </c>
      <c r="I38" s="78">
        <v>4</v>
      </c>
      <c r="K38" s="17">
        <f t="shared" si="0"/>
        <v>0.03117638888888889</v>
      </c>
      <c r="L38" s="42">
        <f>VLOOKUP($E38,LISTA_STARTOWA!$A$2:$D$340,2)</f>
        <v>20</v>
      </c>
      <c r="M38" s="43" t="str">
        <f>VLOOKUP($E38,LISTA_STARTOWA!$A$2:$D$340,3)</f>
        <v>PŁAZA</v>
      </c>
      <c r="N38" s="43" t="str">
        <f>VLOOKUP($E38,LISTA_STARTOWA!$A$2:$E$340,4)</f>
        <v>RYSZARD</v>
      </c>
      <c r="O38" s="43">
        <f>VLOOKUP($E38,LISTA_STARTOWA!$A$2:$E$340,5)</f>
        <v>0</v>
      </c>
      <c r="P38" s="43" t="e">
        <f>VLOOKUP($E38,LISTA_STARTOWA!$A$2:$E$340,6)</f>
        <v>#REF!</v>
      </c>
      <c r="Q38" s="44">
        <f>VLOOKUP($E38,LISTA_STARTOWA!$A$2:$J$340,6)</f>
        <v>1970</v>
      </c>
      <c r="R38" s="44" t="str">
        <f>VLOOKUP($E38,LISTA_STARTOWA!$A$2:$I$340,9)</f>
        <v>M</v>
      </c>
      <c r="S38" s="12">
        <f>VLOOKUP($E38,LISTA_STARTOWA!$A$2:$HH$241,13)</f>
        <v>0</v>
      </c>
      <c r="T38" s="12">
        <f>VLOOKUP($E38,LISTA_STARTOWA!$A$2:$HH$241,14)</f>
        <v>0</v>
      </c>
    </row>
    <row r="39" spans="1:20" s="20" customFormat="1" ht="15">
      <c r="A39" s="5">
        <v>36</v>
      </c>
      <c r="B39" s="78" t="s">
        <v>33</v>
      </c>
      <c r="C39" s="78">
        <v>19</v>
      </c>
      <c r="D39" s="78" t="s">
        <v>295</v>
      </c>
      <c r="E39" s="78">
        <v>249</v>
      </c>
      <c r="F39" s="79">
        <v>0.031325</v>
      </c>
      <c r="G39" s="78">
        <v>1</v>
      </c>
      <c r="H39" s="78" t="s">
        <v>44</v>
      </c>
      <c r="I39" s="78">
        <v>1</v>
      </c>
      <c r="J39" s="25"/>
      <c r="K39" s="17">
        <f t="shared" si="0"/>
        <v>0.031325</v>
      </c>
      <c r="L39" s="42">
        <f>VLOOKUP($E39,LISTA_STARTOWA!$A$2:$D$340,2)</f>
        <v>112</v>
      </c>
      <c r="M39" s="43" t="str">
        <f>VLOOKUP($E39,LISTA_STARTOWA!$A$2:$D$340,3)</f>
        <v>SYLWESTROWICZ</v>
      </c>
      <c r="N39" s="43" t="str">
        <f>VLOOKUP($E39,LISTA_STARTOWA!$A$2:$E$340,4)</f>
        <v>MAURYCY</v>
      </c>
      <c r="O39" s="43" t="str">
        <f>VLOOKUP($E39,LISTA_STARTOWA!$A$2:$E$340,5)</f>
        <v>DARŁOWO</v>
      </c>
      <c r="P39" s="43" t="e">
        <f>VLOOKUP($E39,LISTA_STARTOWA!$A$2:$E$340,6)</f>
        <v>#REF!</v>
      </c>
      <c r="Q39" s="44">
        <f>VLOOKUP($E39,LISTA_STARTOWA!$A$2:$J$340,6)</f>
        <v>1997</v>
      </c>
      <c r="R39" s="44" t="str">
        <f>VLOOKUP($E39,LISTA_STARTOWA!$A$2:$I$340,9)</f>
        <v>M</v>
      </c>
      <c r="S39" s="12">
        <f>VLOOKUP($E39,LISTA_STARTOWA!$A$2:$HH$241,13)</f>
        <v>0</v>
      </c>
      <c r="T39" s="12">
        <f>VLOOKUP($E39,LISTA_STARTOWA!$A$2:$HH$241,14)</f>
        <v>0</v>
      </c>
    </row>
    <row r="40" spans="1:20" ht="15">
      <c r="A40" s="5">
        <v>28</v>
      </c>
      <c r="B40" s="78" t="s">
        <v>33</v>
      </c>
      <c r="C40" s="78">
        <v>20</v>
      </c>
      <c r="D40" s="78" t="s">
        <v>295</v>
      </c>
      <c r="E40" s="78">
        <v>723</v>
      </c>
      <c r="F40" s="79">
        <v>0.03133657407407408</v>
      </c>
      <c r="G40" s="78">
        <v>1</v>
      </c>
      <c r="H40" s="78" t="s">
        <v>44</v>
      </c>
      <c r="I40" s="78">
        <v>4</v>
      </c>
      <c r="K40" s="17">
        <f>F40</f>
        <v>0.03133657407407408</v>
      </c>
      <c r="L40" s="42">
        <f>VLOOKUP($E40,LISTA_STARTOWA!$A$2:$D$340,2)</f>
        <v>53</v>
      </c>
      <c r="M40" s="43" t="str">
        <f>VLOOKUP($E40,LISTA_STARTOWA!$A$2:$D$340,3)</f>
        <v>SKAZA</v>
      </c>
      <c r="N40" s="43" t="str">
        <f>VLOOKUP($E40,LISTA_STARTOWA!$A$2:$E$340,4)</f>
        <v>DAWID</v>
      </c>
      <c r="O40" s="43" t="str">
        <f>VLOOKUP($E40,LISTA_STARTOWA!$A$2:$E$340,5)</f>
        <v>KOSZALIN</v>
      </c>
      <c r="P40" s="43" t="e">
        <f>VLOOKUP($E40,LISTA_STARTOWA!$A$2:$E$340,6)</f>
        <v>#REF!</v>
      </c>
      <c r="Q40" s="44">
        <f>VLOOKUP($E40,LISTA_STARTOWA!$A$2:$J$340,6)</f>
        <v>1978</v>
      </c>
      <c r="R40" s="44" t="str">
        <f>VLOOKUP($E40,LISTA_STARTOWA!$A$2:$I$340,9)</f>
        <v>M</v>
      </c>
      <c r="S40" s="12">
        <f>VLOOKUP($E40,LISTA_STARTOWA!$A$2:$HH$241,13)</f>
        <v>0</v>
      </c>
      <c r="T40" s="12">
        <f>VLOOKUP($E40,LISTA_STARTOWA!$A$2:$HH$241,14)</f>
        <v>0</v>
      </c>
    </row>
    <row r="41" spans="1:20" ht="15">
      <c r="A41" s="5">
        <v>37</v>
      </c>
      <c r="B41" s="78" t="s">
        <v>33</v>
      </c>
      <c r="C41" s="78">
        <v>21</v>
      </c>
      <c r="D41" s="78" t="s">
        <v>295</v>
      </c>
      <c r="E41" s="78">
        <v>574</v>
      </c>
      <c r="F41" s="79">
        <v>0.03134375</v>
      </c>
      <c r="G41" s="78">
        <v>1</v>
      </c>
      <c r="H41" s="78" t="s">
        <v>44</v>
      </c>
      <c r="I41" s="78">
        <v>8</v>
      </c>
      <c r="K41" s="17">
        <f t="shared" si="0"/>
        <v>0.03134375</v>
      </c>
      <c r="L41" s="42">
        <f>VLOOKUP($E41,LISTA_STARTOWA!$A$2:$D$340,2)</f>
        <v>43</v>
      </c>
      <c r="M41" s="43" t="str">
        <f>VLOOKUP($E41,LISTA_STARTOWA!$A$2:$D$340,3)</f>
        <v>KUCZERKA</v>
      </c>
      <c r="N41" s="43" t="str">
        <f>VLOOKUP($E41,LISTA_STARTOWA!$A$2:$E$340,4)</f>
        <v>GRZEGORZ</v>
      </c>
      <c r="O41" s="43" t="str">
        <f>VLOOKUP($E41,LISTA_STARTOWA!$A$2:$E$340,5)</f>
        <v>TRZEBIECHOWO</v>
      </c>
      <c r="P41" s="43" t="e">
        <f>VLOOKUP($E41,LISTA_STARTOWA!$A$2:$E$340,6)</f>
        <v>#REF!</v>
      </c>
      <c r="Q41" s="44">
        <f>VLOOKUP($E41,LISTA_STARTOWA!$A$2:$J$340,6)</f>
        <v>1998</v>
      </c>
      <c r="R41" s="44" t="str">
        <f>VLOOKUP($E41,LISTA_STARTOWA!$A$2:$I$340,9)</f>
        <v>M</v>
      </c>
      <c r="S41" s="12">
        <f>VLOOKUP($E41,LISTA_STARTOWA!$A$2:$HH$241,13)</f>
        <v>0</v>
      </c>
      <c r="T41" s="12">
        <f>VLOOKUP($E41,LISTA_STARTOWA!$A$2:$HH$241,14)</f>
        <v>0</v>
      </c>
    </row>
    <row r="42" spans="1:20" ht="15">
      <c r="A42" s="5">
        <v>38</v>
      </c>
      <c r="B42" s="78" t="s">
        <v>33</v>
      </c>
      <c r="C42" s="78">
        <v>22</v>
      </c>
      <c r="D42" s="78" t="s">
        <v>295</v>
      </c>
      <c r="E42" s="78">
        <v>700</v>
      </c>
      <c r="F42" s="79">
        <v>0.031832407407407406</v>
      </c>
      <c r="G42" s="78">
        <v>1</v>
      </c>
      <c r="H42" s="78" t="s">
        <v>44</v>
      </c>
      <c r="I42" s="78">
        <v>4</v>
      </c>
      <c r="K42" s="17">
        <f t="shared" si="0"/>
        <v>0.031832407407407406</v>
      </c>
      <c r="L42" s="42">
        <f>VLOOKUP($E42,LISTA_STARTOWA!$A$2:$D$340,2)</f>
        <v>96</v>
      </c>
      <c r="M42" s="43" t="str">
        <f>VLOOKUP($E42,LISTA_STARTOWA!$A$2:$D$340,3)</f>
        <v>FIRUTA</v>
      </c>
      <c r="N42" s="43" t="str">
        <f>VLOOKUP($E42,LISTA_STARTOWA!$A$2:$E$340,4)</f>
        <v>DOROTA</v>
      </c>
      <c r="O42" s="43" t="str">
        <f>VLOOKUP($E42,LISTA_STARTOWA!$A$2:$E$340,5)</f>
        <v>DARLOWO</v>
      </c>
      <c r="P42" s="43" t="e">
        <f>VLOOKUP($E42,LISTA_STARTOWA!$A$2:$E$340,6)</f>
        <v>#REF!</v>
      </c>
      <c r="Q42" s="44">
        <f>VLOOKUP($E42,LISTA_STARTOWA!$A$2:$J$340,6)</f>
        <v>1978</v>
      </c>
      <c r="R42" s="44" t="str">
        <f>VLOOKUP($E42,LISTA_STARTOWA!$A$2:$I$340,9)</f>
        <v>K</v>
      </c>
      <c r="S42" s="12">
        <f>VLOOKUP($E42,LISTA_STARTOWA!$A$2:$HH$241,13)</f>
        <v>0</v>
      </c>
      <c r="T42" s="12">
        <f>VLOOKUP($E42,LISTA_STARTOWA!$A$2:$HH$241,14)</f>
        <v>0</v>
      </c>
    </row>
    <row r="43" spans="1:20" ht="15">
      <c r="A43" s="5">
        <v>39</v>
      </c>
      <c r="B43" s="78" t="s">
        <v>33</v>
      </c>
      <c r="C43" s="78">
        <v>23</v>
      </c>
      <c r="D43" s="78" t="s">
        <v>295</v>
      </c>
      <c r="E43" s="78">
        <v>650</v>
      </c>
      <c r="F43" s="79">
        <v>0.031922685185185186</v>
      </c>
      <c r="G43" s="78">
        <v>1</v>
      </c>
      <c r="H43" s="78" t="s">
        <v>44</v>
      </c>
      <c r="I43" s="78">
        <v>8</v>
      </c>
      <c r="K43" s="17">
        <f t="shared" si="0"/>
        <v>0.031922685185185186</v>
      </c>
      <c r="L43" s="42">
        <f>VLOOKUP($E43,LISTA_STARTOWA!$A$2:$D$340,2)</f>
        <v>42</v>
      </c>
      <c r="M43" s="43" t="str">
        <f>VLOOKUP($E43,LISTA_STARTOWA!$A$2:$D$340,3)</f>
        <v>KACHLICKI</v>
      </c>
      <c r="N43" s="43" t="str">
        <f>VLOOKUP($E43,LISTA_STARTOWA!$A$2:$E$340,4)</f>
        <v>KAMIL</v>
      </c>
      <c r="O43" s="43" t="str">
        <f>VLOOKUP($E43,LISTA_STARTOWA!$A$2:$E$340,5)</f>
        <v>KOSZALIN</v>
      </c>
      <c r="P43" s="43" t="e">
        <f>VLOOKUP($E43,LISTA_STARTOWA!$A$2:$E$340,6)</f>
        <v>#REF!</v>
      </c>
      <c r="Q43" s="44">
        <f>VLOOKUP($E43,LISTA_STARTOWA!$A$2:$J$340,6)</f>
        <v>1976</v>
      </c>
      <c r="R43" s="44" t="str">
        <f>VLOOKUP($E43,LISTA_STARTOWA!$A$2:$I$340,9)</f>
        <v>M</v>
      </c>
      <c r="S43" s="12">
        <f>VLOOKUP($E43,LISTA_STARTOWA!$A$2:$HH$241,13)</f>
        <v>0</v>
      </c>
      <c r="T43" s="12">
        <f>VLOOKUP($E43,LISTA_STARTOWA!$A$2:$HH$241,14)</f>
        <v>0</v>
      </c>
    </row>
    <row r="44" spans="1:20" ht="15">
      <c r="A44" s="5">
        <v>40</v>
      </c>
      <c r="B44" s="78" t="s">
        <v>33</v>
      </c>
      <c r="C44" s="78">
        <v>1</v>
      </c>
      <c r="D44" s="78" t="s">
        <v>295</v>
      </c>
      <c r="E44" s="78">
        <v>719</v>
      </c>
      <c r="F44" s="79">
        <v>0.03214756944444444</v>
      </c>
      <c r="G44" s="78">
        <v>1</v>
      </c>
      <c r="H44" s="78" t="s">
        <v>44</v>
      </c>
      <c r="I44" s="78">
        <v>1</v>
      </c>
      <c r="K44" s="17">
        <f t="shared" si="0"/>
        <v>0.03214756944444444</v>
      </c>
      <c r="L44" s="42">
        <f>VLOOKUP($E44,LISTA_STARTOWA!$A$2:$D$340,2)</f>
        <v>28</v>
      </c>
      <c r="M44" s="43" t="str">
        <f>VLOOKUP($E44,LISTA_STARTOWA!$A$2:$D$340,3)</f>
        <v>MAREK</v>
      </c>
      <c r="N44" s="43" t="str">
        <f>VLOOKUP($E44,LISTA_STARTOWA!$A$2:$E$340,4)</f>
        <v>PIOTR</v>
      </c>
      <c r="O44" s="43" t="str">
        <f>VLOOKUP($E44,LISTA_STARTOWA!$A$2:$E$340,5)</f>
        <v>DARŁOWO</v>
      </c>
      <c r="P44" s="43" t="e">
        <f>VLOOKUP($E44,LISTA_STARTOWA!$A$2:$E$340,6)</f>
        <v>#REF!</v>
      </c>
      <c r="Q44" s="44">
        <f>VLOOKUP($E44,LISTA_STARTOWA!$A$2:$J$340,6)</f>
        <v>1974</v>
      </c>
      <c r="R44" s="44" t="str">
        <f>VLOOKUP($E44,LISTA_STARTOWA!$A$2:$I$340,9)</f>
        <v>M</v>
      </c>
      <c r="S44" s="12">
        <f>VLOOKUP($E44,LISTA_STARTOWA!$A$2:$HH$241,13)</f>
        <v>0</v>
      </c>
      <c r="T44" s="12">
        <f>VLOOKUP($E44,LISTA_STARTOWA!$A$2:$HH$241,14)</f>
        <v>0</v>
      </c>
    </row>
    <row r="45" spans="1:20" ht="15">
      <c r="A45" s="5">
        <v>41</v>
      </c>
      <c r="B45" s="78" t="s">
        <v>33</v>
      </c>
      <c r="C45" s="78">
        <v>2</v>
      </c>
      <c r="D45" s="78" t="s">
        <v>295</v>
      </c>
      <c r="E45" s="78">
        <v>487</v>
      </c>
      <c r="F45" s="79">
        <v>0.03241469907407407</v>
      </c>
      <c r="G45" s="78">
        <v>1</v>
      </c>
      <c r="H45" s="78" t="s">
        <v>44</v>
      </c>
      <c r="I45" s="78">
        <v>4</v>
      </c>
      <c r="K45" s="17">
        <f t="shared" si="0"/>
        <v>0.03241469907407407</v>
      </c>
      <c r="L45" s="42">
        <f>VLOOKUP($E45,LISTA_STARTOWA!$A$2:$D$340,2)</f>
        <v>1</v>
      </c>
      <c r="M45" s="43" t="str">
        <f>VLOOKUP($E45,LISTA_STARTOWA!$A$2:$D$340,3)</f>
        <v>TARNIONEK</v>
      </c>
      <c r="N45" s="43" t="str">
        <f>VLOOKUP($E45,LISTA_STARTOWA!$A$2:$E$340,4)</f>
        <v>KATARZYNA</v>
      </c>
      <c r="O45" s="43" t="str">
        <f>VLOOKUP($E45,LISTA_STARTOWA!$A$2:$E$340,5)</f>
        <v>DARŁOWO</v>
      </c>
      <c r="P45" s="43" t="e">
        <f>VLOOKUP($E45,LISTA_STARTOWA!$A$2:$E$340,6)</f>
        <v>#REF!</v>
      </c>
      <c r="Q45" s="44">
        <f>VLOOKUP($E45,LISTA_STARTOWA!$A$2:$J$340,6)</f>
        <v>1979</v>
      </c>
      <c r="R45" s="44" t="str">
        <f>VLOOKUP($E45,LISTA_STARTOWA!$A$2:$I$340,9)</f>
        <v>K</v>
      </c>
      <c r="S45" s="12">
        <f>VLOOKUP($E45,LISTA_STARTOWA!$A$2:$HH$241,13)</f>
        <v>0</v>
      </c>
      <c r="T45" s="12">
        <f>VLOOKUP($E45,LISTA_STARTOWA!$A$2:$HH$241,14)</f>
        <v>0</v>
      </c>
    </row>
    <row r="46" spans="1:20" ht="15">
      <c r="A46" s="5">
        <v>42</v>
      </c>
      <c r="B46" s="78" t="s">
        <v>33</v>
      </c>
      <c r="C46" s="78">
        <v>3</v>
      </c>
      <c r="D46" s="78" t="s">
        <v>295</v>
      </c>
      <c r="E46" s="78">
        <v>408</v>
      </c>
      <c r="F46" s="79">
        <v>0.03266701388888889</v>
      </c>
      <c r="G46" s="78">
        <v>1</v>
      </c>
      <c r="H46" s="78" t="s">
        <v>44</v>
      </c>
      <c r="I46" s="78">
        <v>1</v>
      </c>
      <c r="K46" s="17">
        <f t="shared" si="0"/>
        <v>0.03266701388888889</v>
      </c>
      <c r="L46" s="42">
        <f>VLOOKUP($E46,LISTA_STARTOWA!$A$2:$D$340,2)</f>
        <v>110</v>
      </c>
      <c r="M46" s="43" t="str">
        <f>VLOOKUP($E46,LISTA_STARTOWA!$A$2:$D$340,3)</f>
        <v>PRĘDKI</v>
      </c>
      <c r="N46" s="43" t="str">
        <f>VLOOKUP($E46,LISTA_STARTOWA!$A$2:$E$340,4)</f>
        <v>GRZEGORZ</v>
      </c>
      <c r="O46" s="43" t="str">
        <f>VLOOKUP($E46,LISTA_STARTOWA!$A$2:$E$340,5)</f>
        <v>DARŁOWO</v>
      </c>
      <c r="P46" s="43" t="e">
        <f>VLOOKUP($E46,LISTA_STARTOWA!$A$2:$E$340,6)</f>
        <v>#REF!</v>
      </c>
      <c r="Q46" s="44">
        <f>VLOOKUP($E46,LISTA_STARTOWA!$A$2:$J$340,6)</f>
        <v>1985</v>
      </c>
      <c r="R46" s="44" t="str">
        <f>VLOOKUP($E46,LISTA_STARTOWA!$A$2:$I$340,9)</f>
        <v>M</v>
      </c>
      <c r="S46" s="12">
        <f>VLOOKUP($E46,LISTA_STARTOWA!$A$2:$HH$241,13)</f>
        <v>0</v>
      </c>
      <c r="T46" s="12">
        <f>VLOOKUP($E46,LISTA_STARTOWA!$A$2:$HH$241,14)</f>
        <v>0</v>
      </c>
    </row>
    <row r="47" spans="1:20" ht="15">
      <c r="A47" s="5">
        <v>43</v>
      </c>
      <c r="B47" s="78" t="s">
        <v>33</v>
      </c>
      <c r="C47" s="78">
        <v>4</v>
      </c>
      <c r="D47" s="78" t="s">
        <v>295</v>
      </c>
      <c r="E47" s="78">
        <v>334</v>
      </c>
      <c r="F47" s="79">
        <v>0.03269837962962963</v>
      </c>
      <c r="G47" s="78">
        <v>1</v>
      </c>
      <c r="H47" s="78" t="s">
        <v>44</v>
      </c>
      <c r="I47" s="78">
        <v>4</v>
      </c>
      <c r="K47" s="17">
        <f t="shared" si="0"/>
        <v>0.03269837962962963</v>
      </c>
      <c r="L47" s="42">
        <f>VLOOKUP($E47,LISTA_STARTOWA!$A$2:$D$340,2)</f>
        <v>97</v>
      </c>
      <c r="M47" s="43" t="str">
        <f>VLOOKUP($E47,LISTA_STARTOWA!$A$2:$D$340,3)</f>
        <v>KOLICZKO</v>
      </c>
      <c r="N47" s="43" t="str">
        <f>VLOOKUP($E47,LISTA_STARTOWA!$A$2:$E$340,4)</f>
        <v>WOJCIECH</v>
      </c>
      <c r="O47" s="43" t="str">
        <f>VLOOKUP($E47,LISTA_STARTOWA!$A$2:$E$340,5)</f>
        <v>DARŁOWO</v>
      </c>
      <c r="P47" s="43" t="e">
        <f>VLOOKUP($E47,LISTA_STARTOWA!$A$2:$E$340,6)</f>
        <v>#REF!</v>
      </c>
      <c r="Q47" s="44">
        <f>VLOOKUP($E47,LISTA_STARTOWA!$A$2:$J$340,6)</f>
        <v>1971</v>
      </c>
      <c r="R47" s="44" t="str">
        <f>VLOOKUP($E47,LISTA_STARTOWA!$A$2:$I$340,9)</f>
        <v>M</v>
      </c>
      <c r="S47" s="12">
        <f>VLOOKUP($E47,LISTA_STARTOWA!$A$2:$HH$241,13)</f>
        <v>0</v>
      </c>
      <c r="T47" s="12">
        <f>VLOOKUP($E47,LISTA_STARTOWA!$A$2:$HH$241,14)</f>
        <v>0</v>
      </c>
    </row>
    <row r="48" spans="1:20" ht="15">
      <c r="A48" s="5">
        <v>46</v>
      </c>
      <c r="B48" s="78" t="s">
        <v>33</v>
      </c>
      <c r="C48" s="78">
        <v>5</v>
      </c>
      <c r="D48" s="78" t="s">
        <v>295</v>
      </c>
      <c r="E48" s="78">
        <v>671</v>
      </c>
      <c r="F48" s="79">
        <v>0.03280358796296296</v>
      </c>
      <c r="G48" s="78">
        <v>1</v>
      </c>
      <c r="H48" s="78" t="s">
        <v>44</v>
      </c>
      <c r="I48" s="78">
        <v>1</v>
      </c>
      <c r="K48" s="17">
        <f t="shared" si="0"/>
        <v>0.03280358796296296</v>
      </c>
      <c r="L48" s="42">
        <f>VLOOKUP($E48,LISTA_STARTOWA!$A$2:$D$340,2)</f>
        <v>85</v>
      </c>
      <c r="M48" s="43" t="str">
        <f>VLOOKUP($E48,LISTA_STARTOWA!$A$2:$D$340,3)</f>
        <v>WANDAS</v>
      </c>
      <c r="N48" s="43" t="str">
        <f>VLOOKUP($E48,LISTA_STARTOWA!$A$2:$E$340,4)</f>
        <v>PAWEŁ</v>
      </c>
      <c r="O48" s="43" t="str">
        <f>VLOOKUP($E48,LISTA_STARTOWA!$A$2:$E$340,5)</f>
        <v>DARŁOWO</v>
      </c>
      <c r="P48" s="43" t="e">
        <f>VLOOKUP($E48,LISTA_STARTOWA!$A$2:$E$340,6)</f>
        <v>#REF!</v>
      </c>
      <c r="Q48" s="44">
        <f>VLOOKUP($E48,LISTA_STARTOWA!$A$2:$J$340,6)</f>
        <v>1988</v>
      </c>
      <c r="R48" s="44" t="str">
        <f>VLOOKUP($E48,LISTA_STARTOWA!$A$2:$I$340,9)</f>
        <v>M</v>
      </c>
      <c r="S48" s="12">
        <f>VLOOKUP($E48,LISTA_STARTOWA!$A$2:$HH$241,13)</f>
        <v>0</v>
      </c>
      <c r="T48" s="12">
        <f>VLOOKUP($E48,LISTA_STARTOWA!$A$2:$HH$241,14)</f>
        <v>0</v>
      </c>
    </row>
    <row r="49" spans="1:20" ht="15">
      <c r="A49" s="5">
        <v>47</v>
      </c>
      <c r="B49" s="78" t="s">
        <v>33</v>
      </c>
      <c r="C49" s="78">
        <v>6</v>
      </c>
      <c r="D49" s="78" t="s">
        <v>295</v>
      </c>
      <c r="E49" s="78">
        <v>541</v>
      </c>
      <c r="F49" s="79">
        <v>0.032847337962962964</v>
      </c>
      <c r="G49" s="78">
        <v>1</v>
      </c>
      <c r="H49" s="78" t="s">
        <v>44</v>
      </c>
      <c r="I49" s="78">
        <v>8</v>
      </c>
      <c r="K49" s="17">
        <f t="shared" si="0"/>
        <v>0.032847337962962964</v>
      </c>
      <c r="L49" s="42">
        <f>VLOOKUP($E49,LISTA_STARTOWA!$A$2:$D$340,2)</f>
        <v>76</v>
      </c>
      <c r="M49" s="43" t="str">
        <f>VLOOKUP($E49,LISTA_STARTOWA!$A$2:$D$340,3)</f>
        <v>WILIŃSKI</v>
      </c>
      <c r="N49" s="43" t="str">
        <f>VLOOKUP($E49,LISTA_STARTOWA!$A$2:$E$340,4)</f>
        <v>MAREK</v>
      </c>
      <c r="O49" s="43" t="str">
        <f>VLOOKUP($E49,LISTA_STARTOWA!$A$2:$E$340,5)</f>
        <v>ŚWIDWIN</v>
      </c>
      <c r="P49" s="43" t="e">
        <f>VLOOKUP($E49,LISTA_STARTOWA!$A$2:$E$340,6)</f>
        <v>#REF!</v>
      </c>
      <c r="Q49" s="44">
        <f>VLOOKUP($E49,LISTA_STARTOWA!$A$2:$J$340,6)</f>
        <v>1961</v>
      </c>
      <c r="R49" s="44" t="str">
        <f>VLOOKUP($E49,LISTA_STARTOWA!$A$2:$I$340,9)</f>
        <v>M</v>
      </c>
      <c r="S49" s="12">
        <f>VLOOKUP($E49,LISTA_STARTOWA!$A$2:$HH$241,13)</f>
        <v>0</v>
      </c>
      <c r="T49" s="12">
        <f>VLOOKUP($E49,LISTA_STARTOWA!$A$2:$HH$241,14)</f>
        <v>0</v>
      </c>
    </row>
    <row r="50" spans="1:20" ht="15">
      <c r="A50" s="5">
        <v>48</v>
      </c>
      <c r="B50" s="78" t="s">
        <v>33</v>
      </c>
      <c r="C50" s="78">
        <v>7</v>
      </c>
      <c r="D50" s="78" t="s">
        <v>295</v>
      </c>
      <c r="E50" s="78">
        <v>316</v>
      </c>
      <c r="F50" s="79">
        <v>0.03303611111111111</v>
      </c>
      <c r="G50" s="78">
        <v>1</v>
      </c>
      <c r="H50" s="78" t="s">
        <v>44</v>
      </c>
      <c r="I50" s="78">
        <v>1</v>
      </c>
      <c r="K50" s="17">
        <f t="shared" si="0"/>
        <v>0.03303611111111111</v>
      </c>
      <c r="L50" s="42">
        <f>VLOOKUP($E50,LISTA_STARTOWA!$A$2:$D$340,2)</f>
        <v>39</v>
      </c>
      <c r="M50" s="43" t="str">
        <f>VLOOKUP($E50,LISTA_STARTOWA!$A$2:$D$340,3)</f>
        <v>GUDANIEC</v>
      </c>
      <c r="N50" s="43" t="str">
        <f>VLOOKUP($E50,LISTA_STARTOWA!$A$2:$E$340,4)</f>
        <v>RADOSŁAW</v>
      </c>
      <c r="O50" s="43" t="str">
        <f>VLOOKUP($E50,LISTA_STARTOWA!$A$2:$E$340,5)</f>
        <v>KOSZALIN</v>
      </c>
      <c r="P50" s="43" t="e">
        <f>VLOOKUP($E50,LISTA_STARTOWA!$A$2:$E$340,6)</f>
        <v>#REF!</v>
      </c>
      <c r="Q50" s="44">
        <f>VLOOKUP($E50,LISTA_STARTOWA!$A$2:$J$340,6)</f>
        <v>1963</v>
      </c>
      <c r="R50" s="44" t="str">
        <f>VLOOKUP($E50,LISTA_STARTOWA!$A$2:$I$340,9)</f>
        <v>M</v>
      </c>
      <c r="S50" s="12">
        <f>VLOOKUP($E50,LISTA_STARTOWA!$A$2:$HH$241,13)</f>
        <v>0</v>
      </c>
      <c r="T50" s="12">
        <f>VLOOKUP($E50,LISTA_STARTOWA!$A$2:$HH$241,14)</f>
        <v>0</v>
      </c>
    </row>
    <row r="51" spans="1:20" ht="15">
      <c r="A51" s="5">
        <v>49</v>
      </c>
      <c r="B51" s="78" t="s">
        <v>33</v>
      </c>
      <c r="C51" s="78">
        <v>8</v>
      </c>
      <c r="D51" s="78" t="s">
        <v>295</v>
      </c>
      <c r="E51" s="78">
        <v>603</v>
      </c>
      <c r="F51" s="79">
        <v>0.033053819444444445</v>
      </c>
      <c r="G51" s="78">
        <v>1</v>
      </c>
      <c r="H51" s="78" t="s">
        <v>44</v>
      </c>
      <c r="I51" s="78">
        <v>1</v>
      </c>
      <c r="K51" s="17">
        <f t="shared" si="0"/>
        <v>0.033053819444444445</v>
      </c>
      <c r="L51" s="42">
        <f>VLOOKUP($E51,LISTA_STARTOWA!$A$2:$D$340,2)</f>
        <v>11</v>
      </c>
      <c r="M51" s="43" t="str">
        <f>VLOOKUP($E51,LISTA_STARTOWA!$A$2:$D$340,3)</f>
        <v>BIAŁEK</v>
      </c>
      <c r="N51" s="43" t="str">
        <f>VLOOKUP($E51,LISTA_STARTOWA!$A$2:$E$340,4)</f>
        <v>JAROSŁAW</v>
      </c>
      <c r="O51" s="43" t="str">
        <f>VLOOKUP($E51,LISTA_STARTOWA!$A$2:$E$340,5)</f>
        <v>DARŁOWO</v>
      </c>
      <c r="P51" s="43" t="e">
        <f>VLOOKUP($E51,LISTA_STARTOWA!$A$2:$E$340,6)</f>
        <v>#REF!</v>
      </c>
      <c r="Q51" s="44">
        <f>VLOOKUP($E51,LISTA_STARTOWA!$A$2:$J$340,6)</f>
        <v>1964</v>
      </c>
      <c r="R51" s="44" t="str">
        <f>VLOOKUP($E51,LISTA_STARTOWA!$A$2:$I$340,9)</f>
        <v>M</v>
      </c>
      <c r="S51" s="12">
        <f>VLOOKUP($E51,LISTA_STARTOWA!$A$2:$HH$241,13)</f>
        <v>0</v>
      </c>
      <c r="T51" s="12">
        <f>VLOOKUP($E51,LISTA_STARTOWA!$A$2:$HH$241,14)</f>
        <v>0</v>
      </c>
    </row>
    <row r="52" spans="1:20" ht="15">
      <c r="A52" s="5">
        <v>50</v>
      </c>
      <c r="B52" s="78" t="s">
        <v>33</v>
      </c>
      <c r="C52" s="78">
        <v>9</v>
      </c>
      <c r="D52" s="78" t="s">
        <v>295</v>
      </c>
      <c r="E52" s="78">
        <v>389</v>
      </c>
      <c r="F52" s="79">
        <v>0.03309583333333333</v>
      </c>
      <c r="G52" s="78">
        <v>1</v>
      </c>
      <c r="H52" s="78" t="s">
        <v>44</v>
      </c>
      <c r="I52" s="78">
        <v>1</v>
      </c>
      <c r="K52" s="17">
        <f t="shared" si="0"/>
        <v>0.03309583333333333</v>
      </c>
      <c r="L52" s="42">
        <f>VLOOKUP($E52,LISTA_STARTOWA!$A$2:$D$340,2)</f>
        <v>67</v>
      </c>
      <c r="M52" s="43" t="str">
        <f>VLOOKUP($E52,LISTA_STARTOWA!$A$2:$D$340,3)</f>
        <v>KALETA</v>
      </c>
      <c r="N52" s="43" t="str">
        <f>VLOOKUP($E52,LISTA_STARTOWA!$A$2:$E$340,4)</f>
        <v>ADAM</v>
      </c>
      <c r="O52" s="43" t="str">
        <f>VLOOKUP($E52,LISTA_STARTOWA!$A$2:$E$340,5)</f>
        <v>KOWALEWICE</v>
      </c>
      <c r="P52" s="43" t="e">
        <f>VLOOKUP($E52,LISTA_STARTOWA!$A$2:$E$340,6)</f>
        <v>#REF!</v>
      </c>
      <c r="Q52" s="44">
        <f>VLOOKUP($E52,LISTA_STARTOWA!$A$2:$J$340,6)</f>
        <v>1990</v>
      </c>
      <c r="R52" s="44" t="str">
        <f>VLOOKUP($E52,LISTA_STARTOWA!$A$2:$I$340,9)</f>
        <v>M</v>
      </c>
      <c r="S52" s="12">
        <f>VLOOKUP($E52,LISTA_STARTOWA!$A$2:$HH$241,13)</f>
        <v>0</v>
      </c>
      <c r="T52" s="12">
        <f>VLOOKUP($E52,LISTA_STARTOWA!$A$2:$HH$241,14)</f>
        <v>0</v>
      </c>
    </row>
    <row r="53" spans="1:20" ht="15">
      <c r="A53" s="5">
        <v>51</v>
      </c>
      <c r="B53" s="78" t="s">
        <v>33</v>
      </c>
      <c r="C53" s="78">
        <v>10</v>
      </c>
      <c r="D53" s="78" t="s">
        <v>295</v>
      </c>
      <c r="E53" s="78">
        <v>581</v>
      </c>
      <c r="F53" s="79">
        <v>0.03309467592592593</v>
      </c>
      <c r="G53" s="78">
        <v>1</v>
      </c>
      <c r="H53" s="78" t="s">
        <v>44</v>
      </c>
      <c r="I53" s="78">
        <v>2</v>
      </c>
      <c r="K53" s="17">
        <f t="shared" si="0"/>
        <v>0.03309467592592593</v>
      </c>
      <c r="L53" s="42">
        <f>VLOOKUP($E53,LISTA_STARTOWA!$A$2:$D$340,2)</f>
        <v>55</v>
      </c>
      <c r="M53" s="43" t="str">
        <f>VLOOKUP($E53,LISTA_STARTOWA!$A$2:$D$340,3)</f>
        <v>BOROWSKI</v>
      </c>
      <c r="N53" s="43" t="str">
        <f>VLOOKUP($E53,LISTA_STARTOWA!$A$2:$E$340,4)</f>
        <v>MARIUSZ</v>
      </c>
      <c r="O53" s="43">
        <f>VLOOKUP($E53,LISTA_STARTOWA!$A$2:$E$340,5)</f>
        <v>0</v>
      </c>
      <c r="P53" s="43" t="e">
        <f>VLOOKUP($E53,LISTA_STARTOWA!$A$2:$E$340,6)</f>
        <v>#REF!</v>
      </c>
      <c r="Q53" s="44">
        <f>VLOOKUP($E53,LISTA_STARTOWA!$A$2:$J$340,6)</f>
        <v>1988</v>
      </c>
      <c r="R53" s="44" t="str">
        <f>VLOOKUP($E53,LISTA_STARTOWA!$A$2:$I$340,9)</f>
        <v>M</v>
      </c>
      <c r="S53" s="12">
        <f>VLOOKUP($E53,LISTA_STARTOWA!$A$2:$HH$241,13)</f>
        <v>0</v>
      </c>
      <c r="T53" s="12">
        <f>VLOOKUP($E53,LISTA_STARTOWA!$A$2:$HH$241,14)</f>
        <v>0</v>
      </c>
    </row>
    <row r="54" spans="1:20" ht="15">
      <c r="A54" s="5">
        <v>52</v>
      </c>
      <c r="B54" s="78" t="s">
        <v>33</v>
      </c>
      <c r="C54" s="78">
        <v>11</v>
      </c>
      <c r="D54" s="78" t="s">
        <v>295</v>
      </c>
      <c r="E54" s="78">
        <v>640</v>
      </c>
      <c r="F54" s="79">
        <v>0.03340891203703704</v>
      </c>
      <c r="G54" s="78">
        <v>1</v>
      </c>
      <c r="H54" s="78" t="s">
        <v>44</v>
      </c>
      <c r="I54" s="78">
        <v>4</v>
      </c>
      <c r="K54" s="17">
        <f t="shared" si="0"/>
        <v>0.03340891203703704</v>
      </c>
      <c r="L54" s="42">
        <f>VLOOKUP($E54,LISTA_STARTOWA!$A$2:$D$340,2)</f>
        <v>63</v>
      </c>
      <c r="M54" s="43" t="str">
        <f>VLOOKUP($E54,LISTA_STARTOWA!$A$2:$D$340,3)</f>
        <v>KWAŚNICKA</v>
      </c>
      <c r="N54" s="43" t="str">
        <f>VLOOKUP($E54,LISTA_STARTOWA!$A$2:$E$340,4)</f>
        <v>EWA</v>
      </c>
      <c r="O54" s="43" t="str">
        <f>VLOOKUP($E54,LISTA_STARTOWA!$A$2:$E$340,5)</f>
        <v>ŚWIESZYNO</v>
      </c>
      <c r="P54" s="43" t="e">
        <f>VLOOKUP($E54,LISTA_STARTOWA!$A$2:$E$340,6)</f>
        <v>#REF!</v>
      </c>
      <c r="Q54" s="44">
        <f>VLOOKUP($E54,LISTA_STARTOWA!$A$2:$J$340,6)</f>
        <v>1973</v>
      </c>
      <c r="R54" s="44" t="str">
        <f>VLOOKUP($E54,LISTA_STARTOWA!$A$2:$I$340,9)</f>
        <v>K</v>
      </c>
      <c r="S54" s="12">
        <f>VLOOKUP($E54,LISTA_STARTOWA!$A$2:$HH$241,13)</f>
        <v>0</v>
      </c>
      <c r="T54" s="12">
        <f>VLOOKUP($E54,LISTA_STARTOWA!$A$2:$HH$241,14)</f>
        <v>0</v>
      </c>
    </row>
    <row r="55" spans="1:20" ht="15">
      <c r="A55" s="5">
        <v>53</v>
      </c>
      <c r="B55" s="78" t="s">
        <v>33</v>
      </c>
      <c r="C55" s="78">
        <v>12</v>
      </c>
      <c r="D55" s="78" t="s">
        <v>295</v>
      </c>
      <c r="E55" s="78">
        <v>145</v>
      </c>
      <c r="F55" s="79">
        <v>0.033577777777777776</v>
      </c>
      <c r="G55" s="78">
        <v>1</v>
      </c>
      <c r="H55" s="78" t="s">
        <v>44</v>
      </c>
      <c r="I55" s="78">
        <v>4</v>
      </c>
      <c r="K55" s="17">
        <f t="shared" si="0"/>
        <v>0.033577777777777776</v>
      </c>
      <c r="L55" s="42">
        <f>VLOOKUP($E55,LISTA_STARTOWA!$A$2:$D$340,2)</f>
        <v>34</v>
      </c>
      <c r="M55" s="43" t="str">
        <f>VLOOKUP($E55,LISTA_STARTOWA!$A$2:$D$340,3)</f>
        <v>MĄCZKA</v>
      </c>
      <c r="N55" s="43" t="str">
        <f>VLOOKUP($E55,LISTA_STARTOWA!$A$2:$E$340,4)</f>
        <v>DOMINIKA</v>
      </c>
      <c r="O55" s="43">
        <f>VLOOKUP($E55,LISTA_STARTOWA!$A$2:$E$340,5)</f>
        <v>0</v>
      </c>
      <c r="P55" s="43" t="e">
        <f>VLOOKUP($E55,LISTA_STARTOWA!$A$2:$E$340,6)</f>
        <v>#REF!</v>
      </c>
      <c r="Q55" s="44">
        <f>VLOOKUP($E55,LISTA_STARTOWA!$A$2:$J$340,6)</f>
        <v>1989</v>
      </c>
      <c r="R55" s="44" t="str">
        <f>VLOOKUP($E55,LISTA_STARTOWA!$A$2:$I$340,9)</f>
        <v>K</v>
      </c>
      <c r="S55" s="12">
        <f>VLOOKUP($E55,LISTA_STARTOWA!$A$2:$HH$241,13)</f>
        <v>0</v>
      </c>
      <c r="T55" s="12">
        <f>VLOOKUP($E55,LISTA_STARTOWA!$A$2:$HH$241,14)</f>
        <v>0</v>
      </c>
    </row>
    <row r="56" spans="1:20" ht="15">
      <c r="A56" s="5">
        <v>54</v>
      </c>
      <c r="B56" s="78" t="s">
        <v>33</v>
      </c>
      <c r="C56" s="78">
        <v>13</v>
      </c>
      <c r="D56" s="78" t="s">
        <v>295</v>
      </c>
      <c r="E56" s="78">
        <v>402</v>
      </c>
      <c r="F56" s="79">
        <v>0.03377685185185185</v>
      </c>
      <c r="G56" s="78">
        <v>1</v>
      </c>
      <c r="H56" s="78" t="s">
        <v>44</v>
      </c>
      <c r="I56" s="78">
        <v>2</v>
      </c>
      <c r="K56" s="17">
        <f t="shared" si="0"/>
        <v>0.03377685185185185</v>
      </c>
      <c r="L56" s="42">
        <f>VLOOKUP($E56,LISTA_STARTOWA!$A$2:$D$340,2)</f>
        <v>44</v>
      </c>
      <c r="M56" s="43" t="str">
        <f>VLOOKUP($E56,LISTA_STARTOWA!$A$2:$D$340,3)</f>
        <v>JAKUBOWSKI</v>
      </c>
      <c r="N56" s="43" t="str">
        <f>VLOOKUP($E56,LISTA_STARTOWA!$A$2:$E$340,4)</f>
        <v>KRYSTIAN</v>
      </c>
      <c r="O56" s="43" t="str">
        <f>VLOOKUP($E56,LISTA_STARTOWA!$A$2:$E$340,5)</f>
        <v>DARŁOWO</v>
      </c>
      <c r="P56" s="43" t="e">
        <f>VLOOKUP($E56,LISTA_STARTOWA!$A$2:$E$340,6)</f>
        <v>#REF!</v>
      </c>
      <c r="Q56" s="44">
        <f>VLOOKUP($E56,LISTA_STARTOWA!$A$2:$J$340,6)</f>
        <v>1983</v>
      </c>
      <c r="R56" s="44" t="str">
        <f>VLOOKUP($E56,LISTA_STARTOWA!$A$2:$I$340,9)</f>
        <v>M</v>
      </c>
      <c r="S56" s="12">
        <f>VLOOKUP($E56,LISTA_STARTOWA!$A$2:$HH$241,13)</f>
        <v>0</v>
      </c>
      <c r="T56" s="12">
        <f>VLOOKUP($E56,LISTA_STARTOWA!$A$2:$HH$241,14)</f>
        <v>0</v>
      </c>
    </row>
    <row r="57" spans="1:20" s="20" customFormat="1" ht="15">
      <c r="A57" s="5">
        <v>55</v>
      </c>
      <c r="B57" s="78" t="s">
        <v>33</v>
      </c>
      <c r="C57" s="78">
        <v>14</v>
      </c>
      <c r="D57" s="78" t="s">
        <v>295</v>
      </c>
      <c r="E57" s="78">
        <v>694</v>
      </c>
      <c r="F57" s="79">
        <v>0.03388287037037037</v>
      </c>
      <c r="G57" s="78">
        <v>1</v>
      </c>
      <c r="H57" s="78" t="s">
        <v>44</v>
      </c>
      <c r="I57" s="78">
        <v>4</v>
      </c>
      <c r="J57" s="25"/>
      <c r="K57" s="17">
        <f t="shared" si="0"/>
        <v>0.03388287037037037</v>
      </c>
      <c r="L57" s="42">
        <f>VLOOKUP($E57,LISTA_STARTOWA!$A$2:$D$340,2)</f>
        <v>22</v>
      </c>
      <c r="M57" s="43" t="str">
        <f>VLOOKUP($E57,LISTA_STARTOWA!$A$2:$D$340,3)</f>
        <v>SAPIEJA</v>
      </c>
      <c r="N57" s="43" t="str">
        <f>VLOOKUP($E57,LISTA_STARTOWA!$A$2:$E$340,4)</f>
        <v>KATARZYNA</v>
      </c>
      <c r="O57" s="43" t="str">
        <f>VLOOKUP($E57,LISTA_STARTOWA!$A$2:$E$340,5)</f>
        <v>DARŁOWO</v>
      </c>
      <c r="P57" s="43" t="e">
        <f>VLOOKUP($E57,LISTA_STARTOWA!$A$2:$E$340,6)</f>
        <v>#REF!</v>
      </c>
      <c r="Q57" s="44">
        <f>VLOOKUP($E57,LISTA_STARTOWA!$A$2:$J$340,6)</f>
        <v>1980</v>
      </c>
      <c r="R57" s="44" t="str">
        <f>VLOOKUP($E57,LISTA_STARTOWA!$A$2:$I$340,9)</f>
        <v>K</v>
      </c>
      <c r="S57" s="12">
        <f>VLOOKUP($E57,LISTA_STARTOWA!$A$2:$HH$241,13)</f>
        <v>0</v>
      </c>
      <c r="T57" s="12">
        <f>VLOOKUP($E57,LISTA_STARTOWA!$A$2:$HH$241,14)</f>
        <v>0</v>
      </c>
    </row>
    <row r="58" spans="1:20" ht="15">
      <c r="A58" s="5">
        <v>56</v>
      </c>
      <c r="B58" s="78" t="s">
        <v>33</v>
      </c>
      <c r="C58" s="78">
        <v>15</v>
      </c>
      <c r="D58" s="78" t="s">
        <v>295</v>
      </c>
      <c r="E58" s="78">
        <v>303</v>
      </c>
      <c r="F58" s="79">
        <v>0.033889004629629634</v>
      </c>
      <c r="G58" s="78">
        <v>1</v>
      </c>
      <c r="H58" s="78" t="s">
        <v>44</v>
      </c>
      <c r="I58" s="78">
        <v>8</v>
      </c>
      <c r="K58" s="17">
        <f t="shared" si="0"/>
        <v>0.033889004629629634</v>
      </c>
      <c r="L58" s="42">
        <f>VLOOKUP($E58,LISTA_STARTOWA!$A$2:$D$340,2)</f>
        <v>24</v>
      </c>
      <c r="M58" s="43" t="str">
        <f>VLOOKUP($E58,LISTA_STARTOWA!$A$2:$D$340,3)</f>
        <v>SZWAŁEK</v>
      </c>
      <c r="N58" s="43" t="str">
        <f>VLOOKUP($E58,LISTA_STARTOWA!$A$2:$E$340,4)</f>
        <v>PIOTR</v>
      </c>
      <c r="O58" s="43" t="str">
        <f>VLOOKUP($E58,LISTA_STARTOWA!$A$2:$E$340,5)</f>
        <v>DARŁOWO</v>
      </c>
      <c r="P58" s="43" t="e">
        <f>VLOOKUP($E58,LISTA_STARTOWA!$A$2:$E$340,6)</f>
        <v>#REF!</v>
      </c>
      <c r="Q58" s="44">
        <f>VLOOKUP($E58,LISTA_STARTOWA!$A$2:$J$340,6)</f>
        <v>1970</v>
      </c>
      <c r="R58" s="44" t="str">
        <f>VLOOKUP($E58,LISTA_STARTOWA!$A$2:$I$340,9)</f>
        <v>M</v>
      </c>
      <c r="S58" s="12">
        <f>VLOOKUP($E58,LISTA_STARTOWA!$A$2:$HH$241,13)</f>
        <v>0</v>
      </c>
      <c r="T58" s="12">
        <f>VLOOKUP($E58,LISTA_STARTOWA!$A$2:$HH$241,14)</f>
        <v>0</v>
      </c>
    </row>
    <row r="59" spans="1:20" ht="15">
      <c r="A59" s="5">
        <v>57</v>
      </c>
      <c r="B59" s="78" t="s">
        <v>33</v>
      </c>
      <c r="C59" s="78">
        <v>16</v>
      </c>
      <c r="D59" s="78" t="s">
        <v>295</v>
      </c>
      <c r="E59" s="78">
        <v>299</v>
      </c>
      <c r="F59" s="79">
        <v>0.034057523148148146</v>
      </c>
      <c r="G59" s="78">
        <v>1</v>
      </c>
      <c r="H59" s="78" t="s">
        <v>44</v>
      </c>
      <c r="I59" s="78">
        <v>2</v>
      </c>
      <c r="K59" s="17">
        <f t="shared" si="0"/>
        <v>0.034057523148148146</v>
      </c>
      <c r="L59" s="42">
        <f>VLOOKUP($E59,LISTA_STARTOWA!$A$2:$D$340,2)</f>
        <v>104</v>
      </c>
      <c r="M59" s="43" t="str">
        <f>VLOOKUP($E59,LISTA_STARTOWA!$A$2:$D$340,3)</f>
        <v>HANULA</v>
      </c>
      <c r="N59" s="43" t="str">
        <f>VLOOKUP($E59,LISTA_STARTOWA!$A$2:$E$340,4)</f>
        <v>PIOTR</v>
      </c>
      <c r="O59" s="43" t="str">
        <f>VLOOKUP($E59,LISTA_STARTOWA!$A$2:$E$340,5)</f>
        <v>DARŁOWO</v>
      </c>
      <c r="P59" s="43" t="e">
        <f>VLOOKUP($E59,LISTA_STARTOWA!$A$2:$E$340,6)</f>
        <v>#REF!</v>
      </c>
      <c r="Q59" s="44">
        <f>VLOOKUP($E59,LISTA_STARTOWA!$A$2:$J$340,6)</f>
        <v>1975</v>
      </c>
      <c r="R59" s="44" t="str">
        <f>VLOOKUP($E59,LISTA_STARTOWA!$A$2:$I$340,9)</f>
        <v>M</v>
      </c>
      <c r="S59" s="12">
        <f>VLOOKUP($E59,LISTA_STARTOWA!$A$2:$HH$241,13)</f>
        <v>0</v>
      </c>
      <c r="T59" s="12">
        <f>VLOOKUP($E59,LISTA_STARTOWA!$A$2:$HH$241,14)</f>
        <v>0</v>
      </c>
    </row>
    <row r="60" spans="1:20" ht="15">
      <c r="A60" s="5">
        <v>58</v>
      </c>
      <c r="B60" s="78" t="s">
        <v>33</v>
      </c>
      <c r="C60" s="78">
        <v>17</v>
      </c>
      <c r="D60" s="78" t="s">
        <v>295</v>
      </c>
      <c r="E60" s="78">
        <v>6</v>
      </c>
      <c r="F60" s="79">
        <v>0.034109953703703705</v>
      </c>
      <c r="G60" s="78">
        <v>1</v>
      </c>
      <c r="H60" s="78" t="s">
        <v>44</v>
      </c>
      <c r="I60" s="78">
        <v>1</v>
      </c>
      <c r="K60" s="17">
        <f t="shared" si="0"/>
        <v>0.034109953703703705</v>
      </c>
      <c r="L60" s="42">
        <f>VLOOKUP($E60,LISTA_STARTOWA!$A$2:$D$340,2)</f>
        <v>23</v>
      </c>
      <c r="M60" s="43" t="str">
        <f>VLOOKUP($E60,LISTA_STARTOWA!$A$2:$D$340,3)</f>
        <v>KRUSZYNSKI</v>
      </c>
      <c r="N60" s="43" t="str">
        <f>VLOOKUP($E60,LISTA_STARTOWA!$A$2:$E$340,4)</f>
        <v>STANISŁAW</v>
      </c>
      <c r="O60" s="43" t="str">
        <f>VLOOKUP($E60,LISTA_STARTOWA!$A$2:$E$340,5)</f>
        <v>DARŁOWO</v>
      </c>
      <c r="P60" s="43" t="e">
        <f>VLOOKUP($E60,LISTA_STARTOWA!$A$2:$E$340,6)</f>
        <v>#REF!</v>
      </c>
      <c r="Q60" s="44">
        <f>VLOOKUP($E60,LISTA_STARTOWA!$A$2:$J$340,6)</f>
        <v>1960</v>
      </c>
      <c r="R60" s="44" t="str">
        <f>VLOOKUP($E60,LISTA_STARTOWA!$A$2:$I$340,9)</f>
        <v>M</v>
      </c>
      <c r="S60" s="12">
        <f>VLOOKUP($E60,LISTA_STARTOWA!$A$2:$HH$241,13)</f>
        <v>0</v>
      </c>
      <c r="T60" s="12">
        <f>VLOOKUP($E60,LISTA_STARTOWA!$A$2:$HH$241,14)</f>
        <v>0</v>
      </c>
    </row>
    <row r="61" spans="1:20" ht="15">
      <c r="A61" s="5">
        <v>59</v>
      </c>
      <c r="B61" s="78" t="s">
        <v>33</v>
      </c>
      <c r="C61" s="78">
        <v>18</v>
      </c>
      <c r="D61" s="78" t="s">
        <v>295</v>
      </c>
      <c r="E61" s="78">
        <v>237</v>
      </c>
      <c r="F61" s="79">
        <v>0.034161805555555556</v>
      </c>
      <c r="G61" s="78">
        <v>1</v>
      </c>
      <c r="H61" s="78" t="s">
        <v>44</v>
      </c>
      <c r="I61" s="78">
        <v>1</v>
      </c>
      <c r="K61" s="17">
        <f t="shared" si="0"/>
        <v>0.034161805555555556</v>
      </c>
      <c r="L61" s="42">
        <f>VLOOKUP($E61,LISTA_STARTOWA!$A$2:$D$340,2)</f>
        <v>68</v>
      </c>
      <c r="M61" s="43" t="str">
        <f>VLOOKUP($E61,LISTA_STARTOWA!$A$2:$D$340,3)</f>
        <v>JARUGA</v>
      </c>
      <c r="N61" s="43" t="str">
        <f>VLOOKUP($E61,LISTA_STARTOWA!$A$2:$E$340,4)</f>
        <v>ARTUR</v>
      </c>
      <c r="O61" s="43" t="str">
        <f>VLOOKUP($E61,LISTA_STARTOWA!$A$2:$E$340,5)</f>
        <v>MASZKOWO</v>
      </c>
      <c r="P61" s="43" t="e">
        <f>VLOOKUP($E61,LISTA_STARTOWA!$A$2:$E$340,6)</f>
        <v>#REF!</v>
      </c>
      <c r="Q61" s="44">
        <f>VLOOKUP($E61,LISTA_STARTOWA!$A$2:$J$340,6)</f>
        <v>1978</v>
      </c>
      <c r="R61" s="44" t="str">
        <f>VLOOKUP($E61,LISTA_STARTOWA!$A$2:$I$340,9)</f>
        <v>M</v>
      </c>
      <c r="S61" s="12">
        <f>VLOOKUP($E61,LISTA_STARTOWA!$A$2:$HH$241,13)</f>
        <v>0</v>
      </c>
      <c r="T61" s="12">
        <f>VLOOKUP($E61,LISTA_STARTOWA!$A$2:$HH$241,14)</f>
        <v>0</v>
      </c>
    </row>
    <row r="62" spans="1:20" ht="15">
      <c r="A62" s="5">
        <v>60</v>
      </c>
      <c r="B62" s="78" t="s">
        <v>33</v>
      </c>
      <c r="C62" s="78">
        <v>19</v>
      </c>
      <c r="D62" s="78" t="s">
        <v>295</v>
      </c>
      <c r="E62" s="78">
        <v>278</v>
      </c>
      <c r="F62" s="79">
        <v>0.03435277777777778</v>
      </c>
      <c r="G62" s="78">
        <v>1</v>
      </c>
      <c r="H62" s="78" t="s">
        <v>44</v>
      </c>
      <c r="I62" s="78">
        <v>4</v>
      </c>
      <c r="K62" s="17">
        <f t="shared" si="0"/>
        <v>0.03435277777777778</v>
      </c>
      <c r="L62" s="42">
        <f>VLOOKUP($E62,LISTA_STARTOWA!$A$2:$D$340,2)</f>
        <v>60</v>
      </c>
      <c r="M62" s="43" t="str">
        <f>VLOOKUP($E62,LISTA_STARTOWA!$A$2:$D$340,3)</f>
        <v>JĘDRUSZCZAK</v>
      </c>
      <c r="N62" s="43" t="str">
        <f>VLOOKUP($E62,LISTA_STARTOWA!$A$2:$E$340,4)</f>
        <v>IZABELA</v>
      </c>
      <c r="O62" s="43" t="str">
        <f>VLOOKUP($E62,LISTA_STARTOWA!$A$2:$E$340,5)</f>
        <v>SŁAWNO</v>
      </c>
      <c r="P62" s="43" t="e">
        <f>VLOOKUP($E62,LISTA_STARTOWA!$A$2:$E$340,6)</f>
        <v>#REF!</v>
      </c>
      <c r="Q62" s="44">
        <f>VLOOKUP($E62,LISTA_STARTOWA!$A$2:$J$340,6)</f>
        <v>1978</v>
      </c>
      <c r="R62" s="44" t="str">
        <f>VLOOKUP($E62,LISTA_STARTOWA!$A$2:$I$340,9)</f>
        <v>K</v>
      </c>
      <c r="S62" s="12">
        <f>VLOOKUP($E62,LISTA_STARTOWA!$A$2:$HH$241,13)</f>
        <v>0</v>
      </c>
      <c r="T62" s="12">
        <f>VLOOKUP($E62,LISTA_STARTOWA!$A$2:$HH$241,14)</f>
        <v>0</v>
      </c>
    </row>
    <row r="63" spans="1:20" ht="15">
      <c r="A63" s="5">
        <v>61</v>
      </c>
      <c r="B63" s="78" t="s">
        <v>33</v>
      </c>
      <c r="C63" s="78">
        <v>20</v>
      </c>
      <c r="D63" s="78" t="s">
        <v>295</v>
      </c>
      <c r="E63" s="78">
        <v>79</v>
      </c>
      <c r="F63" s="79">
        <v>0.03448414351851852</v>
      </c>
      <c r="G63" s="78">
        <v>1</v>
      </c>
      <c r="H63" s="78" t="s">
        <v>44</v>
      </c>
      <c r="I63" s="78">
        <v>8</v>
      </c>
      <c r="K63" s="17">
        <f t="shared" si="0"/>
        <v>0.03448414351851852</v>
      </c>
      <c r="L63" s="42">
        <f>VLOOKUP($E63,LISTA_STARTOWA!$A$2:$D$340,2)</f>
        <v>79</v>
      </c>
      <c r="M63" s="43" t="str">
        <f>VLOOKUP($E63,LISTA_STARTOWA!$A$2:$D$340,3)</f>
        <v>SZEJNA</v>
      </c>
      <c r="N63" s="43" t="str">
        <f>VLOOKUP($E63,LISTA_STARTOWA!$A$2:$E$340,4)</f>
        <v>MIROSŁAW</v>
      </c>
      <c r="O63" s="43" t="str">
        <f>VLOOKUP($E63,LISTA_STARTOWA!$A$2:$E$340,5)</f>
        <v>DARLOWO</v>
      </c>
      <c r="P63" s="43" t="e">
        <f>VLOOKUP($E63,LISTA_STARTOWA!$A$2:$E$340,6)</f>
        <v>#REF!</v>
      </c>
      <c r="Q63" s="44">
        <f>VLOOKUP($E63,LISTA_STARTOWA!$A$2:$J$340,6)</f>
        <v>1962</v>
      </c>
      <c r="R63" s="44" t="str">
        <f>VLOOKUP($E63,LISTA_STARTOWA!$A$2:$I$340,9)</f>
        <v>M</v>
      </c>
      <c r="S63" s="12">
        <f>VLOOKUP($E63,LISTA_STARTOWA!$A$2:$HH$241,13)</f>
        <v>0</v>
      </c>
      <c r="T63" s="12">
        <f>VLOOKUP($E63,LISTA_STARTOWA!$A$2:$HH$241,14)</f>
        <v>0</v>
      </c>
    </row>
    <row r="64" spans="1:20" ht="15">
      <c r="A64" s="5">
        <v>62</v>
      </c>
      <c r="B64" s="78" t="s">
        <v>33</v>
      </c>
      <c r="C64" s="78">
        <v>21</v>
      </c>
      <c r="D64" s="78" t="s">
        <v>295</v>
      </c>
      <c r="E64" s="78">
        <v>744</v>
      </c>
      <c r="F64" s="79">
        <v>0.03473518518518519</v>
      </c>
      <c r="G64" s="78">
        <v>1</v>
      </c>
      <c r="H64" s="78" t="s">
        <v>44</v>
      </c>
      <c r="I64" s="78">
        <v>4</v>
      </c>
      <c r="K64" s="17">
        <f t="shared" si="0"/>
        <v>0.03473518518518519</v>
      </c>
      <c r="L64" s="42">
        <f>VLOOKUP($E64,LISTA_STARTOWA!$A$2:$D$340,2)</f>
        <v>73</v>
      </c>
      <c r="M64" s="43" t="str">
        <f>VLOOKUP($E64,LISTA_STARTOWA!$A$2:$D$340,3)</f>
        <v>WALO</v>
      </c>
      <c r="N64" s="43" t="str">
        <f>VLOOKUP($E64,LISTA_STARTOWA!$A$2:$E$340,4)</f>
        <v>JAREK</v>
      </c>
      <c r="O64" s="43" t="str">
        <f>VLOOKUP($E64,LISTA_STARTOWA!$A$2:$E$340,5)</f>
        <v>KOSZALIN</v>
      </c>
      <c r="P64" s="43" t="e">
        <f>VLOOKUP($E64,LISTA_STARTOWA!$A$2:$E$340,6)</f>
        <v>#REF!</v>
      </c>
      <c r="Q64" s="44">
        <f>VLOOKUP($E64,LISTA_STARTOWA!$A$2:$J$340,6)</f>
        <v>1984</v>
      </c>
      <c r="R64" s="44" t="str">
        <f>VLOOKUP($E64,LISTA_STARTOWA!$A$2:$I$340,9)</f>
        <v>M</v>
      </c>
      <c r="S64" s="12">
        <f>VLOOKUP($E64,LISTA_STARTOWA!$A$2:$HH$241,13)</f>
        <v>0</v>
      </c>
      <c r="T64" s="12">
        <f>VLOOKUP($E64,LISTA_STARTOWA!$A$2:$HH$241,14)</f>
        <v>0</v>
      </c>
    </row>
    <row r="65" spans="1:20" s="76" customFormat="1" ht="15">
      <c r="A65" s="5">
        <v>63</v>
      </c>
      <c r="B65" s="78" t="s">
        <v>33</v>
      </c>
      <c r="C65" s="78">
        <v>22</v>
      </c>
      <c r="D65" s="78" t="s">
        <v>295</v>
      </c>
      <c r="E65" s="78">
        <v>135</v>
      </c>
      <c r="F65" s="79">
        <v>0.03473703703703703</v>
      </c>
      <c r="G65" s="78">
        <v>1</v>
      </c>
      <c r="H65" s="78" t="s">
        <v>44</v>
      </c>
      <c r="I65" s="78">
        <v>4</v>
      </c>
      <c r="K65" s="17">
        <f t="shared" si="0"/>
        <v>0.03473703703703703</v>
      </c>
      <c r="L65" s="42">
        <f>VLOOKUP($E65,LISTA_STARTOWA!$A$2:$D$340,2)</f>
        <v>12</v>
      </c>
      <c r="M65" s="43" t="str">
        <f>VLOOKUP($E65,LISTA_STARTOWA!$A$2:$D$340,3)</f>
        <v>MALINOWSKI</v>
      </c>
      <c r="N65" s="43" t="str">
        <f>VLOOKUP($E65,LISTA_STARTOWA!$A$2:$E$340,4)</f>
        <v>MICHAŁ</v>
      </c>
      <c r="O65" s="43" t="str">
        <f>VLOOKUP($E65,LISTA_STARTOWA!$A$2:$E$340,5)</f>
        <v>KOSZALIN</v>
      </c>
      <c r="P65" s="43" t="e">
        <f>VLOOKUP($E65,LISTA_STARTOWA!$A$2:$E$340,6)</f>
        <v>#REF!</v>
      </c>
      <c r="Q65" s="44">
        <f>VLOOKUP($E65,LISTA_STARTOWA!$A$2:$J$340,6)</f>
        <v>2001</v>
      </c>
      <c r="R65" s="44" t="str">
        <f>VLOOKUP($E65,LISTA_STARTOWA!$A$2:$I$340,9)</f>
        <v>M</v>
      </c>
      <c r="S65" s="12">
        <f>VLOOKUP($E65,LISTA_STARTOWA!$A$2:$HH$241,13)</f>
        <v>0</v>
      </c>
      <c r="T65" s="12">
        <f>VLOOKUP($E65,LISTA_STARTOWA!$A$2:$HH$241,14)</f>
        <v>0</v>
      </c>
    </row>
    <row r="66" spans="1:20" ht="15">
      <c r="A66" s="5">
        <v>64</v>
      </c>
      <c r="B66" s="78" t="s">
        <v>33</v>
      </c>
      <c r="C66" s="78">
        <v>23</v>
      </c>
      <c r="D66" s="78" t="s">
        <v>295</v>
      </c>
      <c r="E66" s="78">
        <v>3</v>
      </c>
      <c r="F66" s="79">
        <v>0.03496145833333333</v>
      </c>
      <c r="G66" s="78">
        <v>1</v>
      </c>
      <c r="H66" s="78" t="s">
        <v>44</v>
      </c>
      <c r="I66" s="78">
        <v>4</v>
      </c>
      <c r="K66" s="17">
        <f t="shared" si="0"/>
        <v>0.03496145833333333</v>
      </c>
      <c r="L66" s="42">
        <f>VLOOKUP($E66,LISTA_STARTOWA!$A$2:$D$340,2)</f>
        <v>84</v>
      </c>
      <c r="M66" s="43" t="str">
        <f>VLOOKUP($E66,LISTA_STARTOWA!$A$2:$D$340,3)</f>
        <v>BARSZCZEWSKI</v>
      </c>
      <c r="N66" s="43" t="str">
        <f>VLOOKUP($E66,LISTA_STARTOWA!$A$2:$E$340,4)</f>
        <v>SEBASTIAN</v>
      </c>
      <c r="O66" s="43">
        <f>VLOOKUP($E66,LISTA_STARTOWA!$A$2:$E$340,5)</f>
        <v>0</v>
      </c>
      <c r="P66" s="43" t="e">
        <f>VLOOKUP($E66,LISTA_STARTOWA!$A$2:$E$340,6)</f>
        <v>#REF!</v>
      </c>
      <c r="Q66" s="44">
        <f>VLOOKUP($E66,LISTA_STARTOWA!$A$2:$J$340,6)</f>
        <v>1974</v>
      </c>
      <c r="R66" s="44" t="str">
        <f>VLOOKUP($E66,LISTA_STARTOWA!$A$2:$I$340,9)</f>
        <v>M</v>
      </c>
      <c r="S66" s="12">
        <f>VLOOKUP($E66,LISTA_STARTOWA!$A$2:$HH$241,13)</f>
        <v>0</v>
      </c>
      <c r="T66" s="12">
        <f>VLOOKUP($E66,LISTA_STARTOWA!$A$2:$HH$241,14)</f>
        <v>0</v>
      </c>
    </row>
    <row r="67" spans="1:20" ht="15">
      <c r="A67" s="5">
        <v>65</v>
      </c>
      <c r="B67" s="78" t="s">
        <v>33</v>
      </c>
      <c r="C67" s="78">
        <v>24</v>
      </c>
      <c r="D67" s="78" t="s">
        <v>295</v>
      </c>
      <c r="E67" s="78">
        <v>194</v>
      </c>
      <c r="F67" s="79">
        <v>0.03505532407407407</v>
      </c>
      <c r="G67" s="78">
        <v>1</v>
      </c>
      <c r="H67" s="78" t="s">
        <v>44</v>
      </c>
      <c r="I67" s="78">
        <v>1</v>
      </c>
      <c r="K67" s="17">
        <f t="shared" si="0"/>
        <v>0.03505532407407407</v>
      </c>
      <c r="L67" s="42">
        <f>VLOOKUP($E67,LISTA_STARTOWA!$A$2:$D$340,2)</f>
        <v>98</v>
      </c>
      <c r="M67" s="43" t="str">
        <f>VLOOKUP($E67,LISTA_STARTOWA!$A$2:$D$340,3)</f>
        <v>HAŁAJKO</v>
      </c>
      <c r="N67" s="43" t="str">
        <f>VLOOKUP($E67,LISTA_STARTOWA!$A$2:$E$340,4)</f>
        <v>MAGDALENA</v>
      </c>
      <c r="O67" s="43" t="str">
        <f>VLOOKUP($E67,LISTA_STARTOWA!$A$2:$E$340,5)</f>
        <v>KOSZALIN</v>
      </c>
      <c r="P67" s="43" t="e">
        <f>VLOOKUP($E67,LISTA_STARTOWA!$A$2:$E$340,6)</f>
        <v>#REF!</v>
      </c>
      <c r="Q67" s="44">
        <f>VLOOKUP($E67,LISTA_STARTOWA!$A$2:$J$340,6)</f>
        <v>1982</v>
      </c>
      <c r="R67" s="44" t="str">
        <f>VLOOKUP($E67,LISTA_STARTOWA!$A$2:$I$340,9)</f>
        <v>K</v>
      </c>
      <c r="S67" s="12">
        <f>VLOOKUP($E67,LISTA_STARTOWA!$A$2:$HH$241,13)</f>
        <v>0</v>
      </c>
      <c r="T67" s="12">
        <f>VLOOKUP($E67,LISTA_STARTOWA!$A$2:$HH$241,14)</f>
        <v>0</v>
      </c>
    </row>
    <row r="68" spans="1:20" ht="15">
      <c r="A68" s="5">
        <v>66</v>
      </c>
      <c r="B68" s="78" t="s">
        <v>33</v>
      </c>
      <c r="C68" s="78">
        <v>25</v>
      </c>
      <c r="D68" s="78" t="s">
        <v>295</v>
      </c>
      <c r="E68" s="78">
        <v>141</v>
      </c>
      <c r="F68" s="79">
        <v>0.03520717592592592</v>
      </c>
      <c r="G68" s="78">
        <v>1</v>
      </c>
      <c r="H68" s="78" t="s">
        <v>44</v>
      </c>
      <c r="I68" s="78">
        <v>1</v>
      </c>
      <c r="K68" s="17">
        <f t="shared" si="0"/>
        <v>0.03520717592592592</v>
      </c>
      <c r="L68" s="42">
        <f>VLOOKUP($E68,LISTA_STARTOWA!$A$2:$D$340,2)</f>
        <v>25</v>
      </c>
      <c r="M68" s="43" t="str">
        <f>VLOOKUP($E68,LISTA_STARTOWA!$A$2:$D$340,3)</f>
        <v>CZAPLA</v>
      </c>
      <c r="N68" s="43" t="str">
        <f>VLOOKUP($E68,LISTA_STARTOWA!$A$2:$E$340,4)</f>
        <v>KAROL</v>
      </c>
      <c r="O68" s="43" t="str">
        <f>VLOOKUP($E68,LISTA_STARTOWA!$A$2:$E$340,5)</f>
        <v>GRUDZIĄDZ</v>
      </c>
      <c r="P68" s="43" t="e">
        <f>VLOOKUP($E68,LISTA_STARTOWA!$A$2:$E$340,6)</f>
        <v>#REF!</v>
      </c>
      <c r="Q68" s="44">
        <f>VLOOKUP($E68,LISTA_STARTOWA!$A$2:$J$340,6)</f>
        <v>1988</v>
      </c>
      <c r="R68" s="44" t="str">
        <f>VLOOKUP($E68,LISTA_STARTOWA!$A$2:$I$340,9)</f>
        <v>M</v>
      </c>
      <c r="S68" s="12">
        <f>VLOOKUP($E68,LISTA_STARTOWA!$A$2:$HH$241,13)</f>
        <v>0</v>
      </c>
      <c r="T68" s="12">
        <f>VLOOKUP($E68,LISTA_STARTOWA!$A$2:$HH$241,14)</f>
        <v>0</v>
      </c>
    </row>
    <row r="69" spans="1:20" ht="15">
      <c r="A69" s="5">
        <v>67</v>
      </c>
      <c r="B69" s="78" t="s">
        <v>33</v>
      </c>
      <c r="C69" s="78">
        <v>26</v>
      </c>
      <c r="D69" s="78" t="s">
        <v>295</v>
      </c>
      <c r="E69" s="78">
        <v>118</v>
      </c>
      <c r="F69" s="79">
        <v>0.03544143518518519</v>
      </c>
      <c r="G69" s="78">
        <v>1</v>
      </c>
      <c r="H69" s="78" t="s">
        <v>44</v>
      </c>
      <c r="I69" s="78">
        <v>8</v>
      </c>
      <c r="K69" s="17">
        <f aca="true" t="shared" si="1" ref="K69:K133">F69</f>
        <v>0.03544143518518519</v>
      </c>
      <c r="L69" s="42">
        <f>VLOOKUP($E69,LISTA_STARTOWA!$A$2:$D$340,2)</f>
        <v>74</v>
      </c>
      <c r="M69" s="43" t="str">
        <f>VLOOKUP($E69,LISTA_STARTOWA!$A$2:$D$340,3)</f>
        <v>ŁUKASZEK</v>
      </c>
      <c r="N69" s="43" t="str">
        <f>VLOOKUP($E69,LISTA_STARTOWA!$A$2:$E$340,4)</f>
        <v>WOJCIECH</v>
      </c>
      <c r="O69" s="43" t="str">
        <f>VLOOKUP($E69,LISTA_STARTOWA!$A$2:$E$340,5)</f>
        <v>DARŁOWO</v>
      </c>
      <c r="P69" s="43" t="e">
        <f>VLOOKUP($E69,LISTA_STARTOWA!$A$2:$E$340,6)</f>
        <v>#REF!</v>
      </c>
      <c r="Q69" s="44">
        <f>VLOOKUP($E69,LISTA_STARTOWA!$A$2:$J$340,6)</f>
        <v>1981</v>
      </c>
      <c r="R69" s="44" t="str">
        <f>VLOOKUP($E69,LISTA_STARTOWA!$A$2:$I$340,9)</f>
        <v>M</v>
      </c>
      <c r="S69" s="12">
        <f>VLOOKUP($E69,LISTA_STARTOWA!$A$2:$HH$241,13)</f>
        <v>0</v>
      </c>
      <c r="T69" s="12">
        <f>VLOOKUP($E69,LISTA_STARTOWA!$A$2:$HH$241,14)</f>
        <v>0</v>
      </c>
    </row>
    <row r="70" spans="1:20" ht="15">
      <c r="A70" s="5">
        <v>68</v>
      </c>
      <c r="B70" s="78" t="s">
        <v>33</v>
      </c>
      <c r="C70" s="78">
        <v>27</v>
      </c>
      <c r="D70" s="78" t="s">
        <v>295</v>
      </c>
      <c r="E70" s="78">
        <v>450</v>
      </c>
      <c r="F70" s="79">
        <v>0.03546666666666667</v>
      </c>
      <c r="G70" s="78">
        <v>1</v>
      </c>
      <c r="H70" s="78" t="s">
        <v>44</v>
      </c>
      <c r="I70" s="78">
        <v>1</v>
      </c>
      <c r="K70" s="17">
        <f t="shared" si="1"/>
        <v>0.03546666666666667</v>
      </c>
      <c r="L70" s="42">
        <f>VLOOKUP($E70,LISTA_STARTOWA!$A$2:$D$340,2)</f>
        <v>58</v>
      </c>
      <c r="M70" s="43" t="str">
        <f>VLOOKUP($E70,LISTA_STARTOWA!$A$2:$D$340,3)</f>
        <v>GAWIN</v>
      </c>
      <c r="N70" s="43" t="str">
        <f>VLOOKUP($E70,LISTA_STARTOWA!$A$2:$E$340,4)</f>
        <v>RAFAŁ</v>
      </c>
      <c r="O70" s="43" t="str">
        <f>VLOOKUP($E70,LISTA_STARTOWA!$A$2:$E$340,5)</f>
        <v>KOŚCIERZYNA</v>
      </c>
      <c r="P70" s="43" t="e">
        <f>VLOOKUP($E70,LISTA_STARTOWA!$A$2:$E$340,6)</f>
        <v>#REF!</v>
      </c>
      <c r="Q70" s="44">
        <f>VLOOKUP($E70,LISTA_STARTOWA!$A$2:$J$340,6)</f>
        <v>1974</v>
      </c>
      <c r="R70" s="44" t="str">
        <f>VLOOKUP($E70,LISTA_STARTOWA!$A$2:$I$340,9)</f>
        <v>M</v>
      </c>
      <c r="S70" s="12">
        <f>VLOOKUP($E70,LISTA_STARTOWA!$A$2:$HH$241,13)</f>
        <v>0</v>
      </c>
      <c r="T70" s="12">
        <f>VLOOKUP($E70,LISTA_STARTOWA!$A$2:$HH$241,14)</f>
        <v>0</v>
      </c>
    </row>
    <row r="71" spans="1:20" ht="15">
      <c r="A71" s="5">
        <v>69</v>
      </c>
      <c r="B71" s="78" t="s">
        <v>33</v>
      </c>
      <c r="C71" s="78">
        <v>1</v>
      </c>
      <c r="D71" s="78" t="s">
        <v>295</v>
      </c>
      <c r="E71" s="78">
        <v>271</v>
      </c>
      <c r="F71" s="79">
        <v>0.035569328703703704</v>
      </c>
      <c r="G71" s="78">
        <v>1</v>
      </c>
      <c r="H71" s="78" t="s">
        <v>44</v>
      </c>
      <c r="I71" s="78">
        <v>4</v>
      </c>
      <c r="K71" s="17">
        <f t="shared" si="1"/>
        <v>0.035569328703703704</v>
      </c>
      <c r="L71" s="42">
        <f>VLOOKUP($E71,LISTA_STARTOWA!$A$2:$D$340,2)</f>
        <v>71</v>
      </c>
      <c r="M71" s="43" t="str">
        <f>VLOOKUP($E71,LISTA_STARTOWA!$A$2:$D$340,3)</f>
        <v>SOBOLEWSKI</v>
      </c>
      <c r="N71" s="43" t="str">
        <f>VLOOKUP($E71,LISTA_STARTOWA!$A$2:$E$340,4)</f>
        <v>MAREK</v>
      </c>
      <c r="O71" s="43" t="str">
        <f>VLOOKUP($E71,LISTA_STARTOWA!$A$2:$E$340,5)</f>
        <v>KOSZALIN</v>
      </c>
      <c r="P71" s="43" t="e">
        <f>VLOOKUP($E71,LISTA_STARTOWA!$A$2:$E$340,6)</f>
        <v>#REF!</v>
      </c>
      <c r="Q71" s="44">
        <f>VLOOKUP($E71,LISTA_STARTOWA!$A$2:$J$340,6)</f>
        <v>1969</v>
      </c>
      <c r="R71" s="44" t="str">
        <f>VLOOKUP($E71,LISTA_STARTOWA!$A$2:$I$340,9)</f>
        <v>M</v>
      </c>
      <c r="S71" s="12">
        <f>VLOOKUP($E71,LISTA_STARTOWA!$A$2:$HH$241,13)</f>
        <v>0</v>
      </c>
      <c r="T71" s="12">
        <f>VLOOKUP($E71,LISTA_STARTOWA!$A$2:$HH$241,14)</f>
        <v>0</v>
      </c>
    </row>
    <row r="72" spans="1:20" ht="15">
      <c r="A72" s="5">
        <v>70</v>
      </c>
      <c r="B72" s="78" t="s">
        <v>33</v>
      </c>
      <c r="C72" s="78">
        <v>2</v>
      </c>
      <c r="D72" s="78" t="s">
        <v>295</v>
      </c>
      <c r="E72" s="78">
        <v>576</v>
      </c>
      <c r="F72" s="79">
        <v>0.03560729166666667</v>
      </c>
      <c r="G72" s="78">
        <v>1</v>
      </c>
      <c r="H72" s="78" t="s">
        <v>44</v>
      </c>
      <c r="I72" s="78">
        <v>4</v>
      </c>
      <c r="K72" s="17">
        <f t="shared" si="1"/>
        <v>0.03560729166666667</v>
      </c>
      <c r="L72" s="42">
        <f>VLOOKUP($E72,LISTA_STARTOWA!$A$2:$D$340,2)</f>
        <v>106</v>
      </c>
      <c r="M72" s="43" t="str">
        <f>VLOOKUP($E72,LISTA_STARTOWA!$A$2:$D$340,3)</f>
        <v>ŁUCZKÓW</v>
      </c>
      <c r="N72" s="43" t="str">
        <f>VLOOKUP($E72,LISTA_STARTOWA!$A$2:$E$340,4)</f>
        <v>ANDRZEJ</v>
      </c>
      <c r="O72" s="43" t="str">
        <f>VLOOKUP($E72,LISTA_STARTOWA!$A$2:$E$340,5)</f>
        <v>DARŁOWO</v>
      </c>
      <c r="P72" s="43" t="e">
        <f>VLOOKUP($E72,LISTA_STARTOWA!$A$2:$E$340,6)</f>
        <v>#REF!</v>
      </c>
      <c r="Q72" s="44">
        <f>VLOOKUP($E72,LISTA_STARTOWA!$A$2:$J$340,6)</f>
        <v>1966</v>
      </c>
      <c r="R72" s="44" t="str">
        <f>VLOOKUP($E72,LISTA_STARTOWA!$A$2:$I$340,9)</f>
        <v>M</v>
      </c>
      <c r="S72" s="12">
        <f>VLOOKUP($E72,LISTA_STARTOWA!$A$2:$HH$241,13)</f>
        <v>0</v>
      </c>
      <c r="T72" s="12">
        <f>VLOOKUP($E72,LISTA_STARTOWA!$A$2:$HH$241,14)</f>
        <v>0</v>
      </c>
    </row>
    <row r="73" spans="1:20" ht="15">
      <c r="A73" s="5">
        <v>71</v>
      </c>
      <c r="B73" s="78" t="s">
        <v>33</v>
      </c>
      <c r="C73" s="78">
        <v>3</v>
      </c>
      <c r="D73" s="78" t="s">
        <v>295</v>
      </c>
      <c r="E73" s="78">
        <v>566</v>
      </c>
      <c r="F73" s="79">
        <v>0.03569456018518518</v>
      </c>
      <c r="G73" s="78">
        <v>1</v>
      </c>
      <c r="H73" s="78" t="s">
        <v>44</v>
      </c>
      <c r="I73" s="78">
        <v>1</v>
      </c>
      <c r="K73" s="17">
        <f t="shared" si="1"/>
        <v>0.03569456018518518</v>
      </c>
      <c r="L73" s="42">
        <f>VLOOKUP($E73,LISTA_STARTOWA!$A$2:$D$340,2)</f>
        <v>72</v>
      </c>
      <c r="M73" s="43" t="str">
        <f>VLOOKUP($E73,LISTA_STARTOWA!$A$2:$D$340,3)</f>
        <v>THIEDE</v>
      </c>
      <c r="N73" s="43" t="str">
        <f>VLOOKUP($E73,LISTA_STARTOWA!$A$2:$E$340,4)</f>
        <v>JAROSŁAW</v>
      </c>
      <c r="O73" s="43" t="str">
        <f>VLOOKUP($E73,LISTA_STARTOWA!$A$2:$E$340,5)</f>
        <v>DARŁOWO</v>
      </c>
      <c r="P73" s="43" t="e">
        <f>VLOOKUP($E73,LISTA_STARTOWA!$A$2:$E$340,6)</f>
        <v>#REF!</v>
      </c>
      <c r="Q73" s="44">
        <f>VLOOKUP($E73,LISTA_STARTOWA!$A$2:$J$340,6)</f>
        <v>1981</v>
      </c>
      <c r="R73" s="44" t="str">
        <f>VLOOKUP($E73,LISTA_STARTOWA!$A$2:$I$340,9)</f>
        <v>M</v>
      </c>
      <c r="S73" s="12">
        <f>VLOOKUP($E73,LISTA_STARTOWA!$A$2:$HH$241,13)</f>
        <v>0</v>
      </c>
      <c r="T73" s="12">
        <f>VLOOKUP($E73,LISTA_STARTOWA!$A$2:$HH$241,14)</f>
        <v>0</v>
      </c>
    </row>
    <row r="74" spans="1:20" ht="15">
      <c r="A74" s="5">
        <v>72</v>
      </c>
      <c r="B74" s="78" t="s">
        <v>33</v>
      </c>
      <c r="C74" s="78">
        <v>4</v>
      </c>
      <c r="D74" s="78" t="s">
        <v>295</v>
      </c>
      <c r="E74" s="78">
        <v>467</v>
      </c>
      <c r="F74" s="79">
        <v>0.03575162037037037</v>
      </c>
      <c r="G74" s="78">
        <v>1</v>
      </c>
      <c r="H74" s="78" t="s">
        <v>44</v>
      </c>
      <c r="I74" s="78">
        <v>1</v>
      </c>
      <c r="K74" s="17">
        <f t="shared" si="1"/>
        <v>0.03575162037037037</v>
      </c>
      <c r="L74" s="42">
        <f>VLOOKUP($E74,LISTA_STARTOWA!$A$2:$D$340,2)</f>
        <v>114</v>
      </c>
      <c r="M74" s="43" t="str">
        <f>VLOOKUP($E74,LISTA_STARTOWA!$A$2:$D$340,3)</f>
        <v>PŁOSKI </v>
      </c>
      <c r="N74" s="43" t="str">
        <f>VLOOKUP($E74,LISTA_STARTOWA!$A$2:$E$340,4)</f>
        <v>KRZYSZTOF</v>
      </c>
      <c r="O74" s="43" t="str">
        <f>VLOOKUP($E74,LISTA_STARTOWA!$A$2:$E$340,5)</f>
        <v>DĄBKI </v>
      </c>
      <c r="P74" s="43" t="e">
        <f>VLOOKUP($E74,LISTA_STARTOWA!$A$2:$E$340,6)</f>
        <v>#REF!</v>
      </c>
      <c r="Q74" s="44">
        <f>VLOOKUP($E74,LISTA_STARTOWA!$A$2:$J$340,6)</f>
        <v>1977</v>
      </c>
      <c r="R74" s="44" t="str">
        <f>VLOOKUP($E74,LISTA_STARTOWA!$A$2:$I$340,9)</f>
        <v>M</v>
      </c>
      <c r="S74" s="12">
        <f>VLOOKUP($E74,LISTA_STARTOWA!$A$2:$HH$241,13)</f>
        <v>0</v>
      </c>
      <c r="T74" s="12">
        <f>VLOOKUP($E74,LISTA_STARTOWA!$A$2:$HH$241,14)</f>
        <v>0</v>
      </c>
    </row>
    <row r="75" spans="1:20" ht="15">
      <c r="A75" s="5">
        <v>73</v>
      </c>
      <c r="B75" s="78" t="s">
        <v>33</v>
      </c>
      <c r="C75" s="78">
        <v>5</v>
      </c>
      <c r="D75" s="78" t="s">
        <v>295</v>
      </c>
      <c r="E75" s="78">
        <v>628</v>
      </c>
      <c r="F75" s="79">
        <v>0.035743634259259256</v>
      </c>
      <c r="G75" s="78">
        <v>1</v>
      </c>
      <c r="H75" s="78" t="s">
        <v>44</v>
      </c>
      <c r="I75" s="78">
        <v>2</v>
      </c>
      <c r="K75" s="17">
        <f t="shared" si="1"/>
        <v>0.035743634259259256</v>
      </c>
      <c r="L75" s="42">
        <f>VLOOKUP($E75,LISTA_STARTOWA!$A$2:$D$340,2)</f>
        <v>66</v>
      </c>
      <c r="M75" s="43" t="str">
        <f>VLOOKUP($E75,LISTA_STARTOWA!$A$2:$D$340,3)</f>
        <v>MAJDA</v>
      </c>
      <c r="N75" s="43" t="str">
        <f>VLOOKUP($E75,LISTA_STARTOWA!$A$2:$E$340,4)</f>
        <v>JĘDRZEJ</v>
      </c>
      <c r="O75" s="43" t="str">
        <f>VLOOKUP($E75,LISTA_STARTOWA!$A$2:$E$340,5)</f>
        <v>DARŁOWO</v>
      </c>
      <c r="P75" s="43" t="e">
        <f>VLOOKUP($E75,LISTA_STARTOWA!$A$2:$E$340,6)</f>
        <v>#REF!</v>
      </c>
      <c r="Q75" s="44">
        <f>VLOOKUP($E75,LISTA_STARTOWA!$A$2:$J$340,6)</f>
        <v>1986</v>
      </c>
      <c r="R75" s="44" t="str">
        <f>VLOOKUP($E75,LISTA_STARTOWA!$A$2:$I$340,9)</f>
        <v>M</v>
      </c>
      <c r="S75" s="12">
        <f>VLOOKUP($E75,LISTA_STARTOWA!$A$2:$HH$241,13)</f>
        <v>0</v>
      </c>
      <c r="T75" s="12">
        <f>VLOOKUP($E75,LISTA_STARTOWA!$A$2:$HH$241,14)</f>
        <v>0</v>
      </c>
    </row>
    <row r="76" spans="1:20" ht="15">
      <c r="A76" s="5">
        <v>74</v>
      </c>
      <c r="B76" s="78" t="s">
        <v>33</v>
      </c>
      <c r="C76" s="78">
        <v>6</v>
      </c>
      <c r="D76" s="78" t="s">
        <v>295</v>
      </c>
      <c r="E76" s="78">
        <v>71</v>
      </c>
      <c r="F76" s="79">
        <v>0.03588657407407408</v>
      </c>
      <c r="G76" s="78">
        <v>1</v>
      </c>
      <c r="H76" s="78" t="s">
        <v>44</v>
      </c>
      <c r="I76" s="78">
        <v>1</v>
      </c>
      <c r="K76" s="17">
        <f t="shared" si="1"/>
        <v>0.03588657407407408</v>
      </c>
      <c r="L76" s="42">
        <f>VLOOKUP($E76,LISTA_STARTOWA!$A$2:$D$340,2)</f>
        <v>75</v>
      </c>
      <c r="M76" s="43" t="str">
        <f>VLOOKUP($E76,LISTA_STARTOWA!$A$2:$D$340,3)</f>
        <v>MIELCZARSKI</v>
      </c>
      <c r="N76" s="43" t="str">
        <f>VLOOKUP($E76,LISTA_STARTOWA!$A$2:$E$340,4)</f>
        <v>ZBIGNIEW</v>
      </c>
      <c r="O76" s="43" t="str">
        <f>VLOOKUP($E76,LISTA_STARTOWA!$A$2:$E$340,5)</f>
        <v>DARŁOWO</v>
      </c>
      <c r="P76" s="43" t="e">
        <f>VLOOKUP($E76,LISTA_STARTOWA!$A$2:$E$340,6)</f>
        <v>#REF!</v>
      </c>
      <c r="Q76" s="44">
        <f>VLOOKUP($E76,LISTA_STARTOWA!$A$2:$J$340,6)</f>
        <v>1960</v>
      </c>
      <c r="R76" s="44" t="str">
        <f>VLOOKUP($E76,LISTA_STARTOWA!$A$2:$I$340,9)</f>
        <v>M</v>
      </c>
      <c r="S76" s="12">
        <f>VLOOKUP($E76,LISTA_STARTOWA!$A$2:$HH$241,13)</f>
        <v>0</v>
      </c>
      <c r="T76" s="12">
        <f>VLOOKUP($E76,LISTA_STARTOWA!$A$2:$HH$241,14)</f>
        <v>0</v>
      </c>
    </row>
    <row r="77" spans="1:20" ht="15">
      <c r="A77" s="5">
        <v>75</v>
      </c>
      <c r="B77" s="78" t="s">
        <v>33</v>
      </c>
      <c r="C77" s="78">
        <v>7</v>
      </c>
      <c r="D77" s="78" t="s">
        <v>295</v>
      </c>
      <c r="E77" s="78">
        <v>124</v>
      </c>
      <c r="F77" s="79">
        <v>0.03591111111111111</v>
      </c>
      <c r="G77" s="78">
        <v>1</v>
      </c>
      <c r="H77" s="78" t="s">
        <v>44</v>
      </c>
      <c r="I77" s="78">
        <v>2</v>
      </c>
      <c r="K77" s="17">
        <f t="shared" si="1"/>
        <v>0.03591111111111111</v>
      </c>
      <c r="L77" s="42">
        <f>VLOOKUP($E77,LISTA_STARTOWA!$A$2:$D$340,2)</f>
        <v>80</v>
      </c>
      <c r="M77" s="43" t="str">
        <f>VLOOKUP($E77,LISTA_STARTOWA!$A$2:$D$340,3)</f>
        <v>BAGNUCKI</v>
      </c>
      <c r="N77" s="43" t="str">
        <f>VLOOKUP($E77,LISTA_STARTOWA!$A$2:$E$340,4)</f>
        <v>ADRIAN</v>
      </c>
      <c r="O77" s="43" t="str">
        <f>VLOOKUP($E77,LISTA_STARTOWA!$A$2:$E$340,5)</f>
        <v>DARŁOWO</v>
      </c>
      <c r="P77" s="43" t="e">
        <f>VLOOKUP($E77,LISTA_STARTOWA!$A$2:$E$340,6)</f>
        <v>#REF!</v>
      </c>
      <c r="Q77" s="44">
        <f>VLOOKUP($E77,LISTA_STARTOWA!$A$2:$J$340,6)</f>
        <v>1989</v>
      </c>
      <c r="R77" s="44" t="str">
        <f>VLOOKUP($E77,LISTA_STARTOWA!$A$2:$I$340,9)</f>
        <v>M</v>
      </c>
      <c r="S77" s="12">
        <f>VLOOKUP($E77,LISTA_STARTOWA!$A$2:$HH$241,13)</f>
        <v>0</v>
      </c>
      <c r="T77" s="12">
        <f>VLOOKUP($E77,LISTA_STARTOWA!$A$2:$HH$241,14)</f>
        <v>0</v>
      </c>
    </row>
    <row r="78" spans="1:20" s="78" customFormat="1" ht="15">
      <c r="A78" s="5">
        <v>76</v>
      </c>
      <c r="B78" s="78" t="s">
        <v>33</v>
      </c>
      <c r="C78" s="78">
        <v>8</v>
      </c>
      <c r="D78" s="78" t="s">
        <v>295</v>
      </c>
      <c r="E78" s="78">
        <v>678</v>
      </c>
      <c r="F78" s="79">
        <v>0.03653425925925926</v>
      </c>
      <c r="G78" s="78">
        <v>1</v>
      </c>
      <c r="H78" s="78" t="s">
        <v>44</v>
      </c>
      <c r="I78" s="78">
        <v>1</v>
      </c>
      <c r="K78" s="17">
        <f t="shared" si="1"/>
        <v>0.03653425925925926</v>
      </c>
      <c r="L78" s="42">
        <f>VLOOKUP($E78,LISTA_STARTOWA!$A$2:$D$340,2)</f>
        <v>91</v>
      </c>
      <c r="M78" s="43" t="str">
        <f>VLOOKUP($E78,LISTA_STARTOWA!$A$2:$D$340,3)</f>
        <v>RUDZIŃSKI</v>
      </c>
      <c r="N78" s="43" t="str">
        <f>VLOOKUP($E78,LISTA_STARTOWA!$A$2:$E$340,4)</f>
        <v>KRZYSZTOF</v>
      </c>
      <c r="O78" s="43" t="str">
        <f>VLOOKUP($E78,LISTA_STARTOWA!$A$2:$E$340,5)</f>
        <v>KOSZALIN</v>
      </c>
      <c r="P78" s="43" t="e">
        <f>VLOOKUP($E78,LISTA_STARTOWA!$A$2:$E$340,6)</f>
        <v>#REF!</v>
      </c>
      <c r="Q78" s="44">
        <f>VLOOKUP($E78,LISTA_STARTOWA!$A$2:$J$340,6)</f>
        <v>1988</v>
      </c>
      <c r="R78" s="44" t="str">
        <f>VLOOKUP($E78,LISTA_STARTOWA!$A$2:$I$340,9)</f>
        <v>M</v>
      </c>
      <c r="S78" s="12">
        <f>VLOOKUP($E78,LISTA_STARTOWA!$A$2:$HH$241,13)</f>
        <v>0</v>
      </c>
      <c r="T78" s="12">
        <f>VLOOKUP($E78,LISTA_STARTOWA!$A$2:$HH$241,14)</f>
        <v>0</v>
      </c>
    </row>
    <row r="79" spans="1:20" ht="15">
      <c r="A79" s="5">
        <v>77</v>
      </c>
      <c r="B79" s="78" t="s">
        <v>33</v>
      </c>
      <c r="C79" s="78">
        <v>9</v>
      </c>
      <c r="D79" s="78" t="s">
        <v>295</v>
      </c>
      <c r="E79" s="78">
        <v>331</v>
      </c>
      <c r="F79" s="79">
        <v>0.03673738425925926</v>
      </c>
      <c r="G79" s="78">
        <v>1</v>
      </c>
      <c r="H79" s="78" t="s">
        <v>44</v>
      </c>
      <c r="I79" s="78">
        <v>1</v>
      </c>
      <c r="K79" s="17">
        <f t="shared" si="1"/>
        <v>0.03673738425925926</v>
      </c>
      <c r="L79" s="42">
        <f>VLOOKUP($E79,LISTA_STARTOWA!$A$2:$D$340,2)</f>
        <v>3</v>
      </c>
      <c r="M79" s="43" t="str">
        <f>VLOOKUP($E79,LISTA_STARTOWA!$A$2:$D$340,3)</f>
        <v>RASZPLA</v>
      </c>
      <c r="N79" s="43" t="str">
        <f>VLOOKUP($E79,LISTA_STARTOWA!$A$2:$E$340,4)</f>
        <v>RADOSŁAW</v>
      </c>
      <c r="O79" s="43" t="str">
        <f>VLOOKUP($E79,LISTA_STARTOWA!$A$2:$E$340,5)</f>
        <v>KOSZALIN</v>
      </c>
      <c r="P79" s="43" t="e">
        <f>VLOOKUP($E79,LISTA_STARTOWA!$A$2:$E$340,6)</f>
        <v>#REF!</v>
      </c>
      <c r="Q79" s="44">
        <f>VLOOKUP($E79,LISTA_STARTOWA!$A$2:$J$340,6)</f>
        <v>1973</v>
      </c>
      <c r="R79" s="44" t="str">
        <f>VLOOKUP($E79,LISTA_STARTOWA!$A$2:$I$340,9)</f>
        <v>M</v>
      </c>
      <c r="S79" s="12">
        <f>VLOOKUP($E79,LISTA_STARTOWA!$A$2:$HH$241,13)</f>
        <v>0</v>
      </c>
      <c r="T79" s="12">
        <f>VLOOKUP($E79,LISTA_STARTOWA!$A$2:$HH$241,14)</f>
        <v>0</v>
      </c>
    </row>
    <row r="80" spans="1:20" ht="15">
      <c r="A80" s="5">
        <v>78</v>
      </c>
      <c r="B80" s="78" t="s">
        <v>33</v>
      </c>
      <c r="C80" s="78">
        <v>10</v>
      </c>
      <c r="D80" s="78" t="s">
        <v>295</v>
      </c>
      <c r="E80" s="78">
        <v>677</v>
      </c>
      <c r="F80" s="79">
        <v>0.036783449074074076</v>
      </c>
      <c r="G80" s="78">
        <v>1</v>
      </c>
      <c r="H80" s="78" t="s">
        <v>44</v>
      </c>
      <c r="I80" s="78">
        <v>4</v>
      </c>
      <c r="K80" s="17">
        <f t="shared" si="1"/>
        <v>0.036783449074074076</v>
      </c>
      <c r="L80" s="42">
        <f>VLOOKUP($E80,LISTA_STARTOWA!$A$2:$D$340,2)</f>
        <v>108</v>
      </c>
      <c r="M80" s="43" t="str">
        <f>VLOOKUP($E80,LISTA_STARTOWA!$A$2:$D$340,3)</f>
        <v>SKONECZNY</v>
      </c>
      <c r="N80" s="43" t="str">
        <f>VLOOKUP($E80,LISTA_STARTOWA!$A$2:$E$340,4)</f>
        <v>MAREK</v>
      </c>
      <c r="O80" s="43">
        <f>VLOOKUP($E80,LISTA_STARTOWA!$A$2:$E$340,5)</f>
        <v>0</v>
      </c>
      <c r="P80" s="43" t="e">
        <f>VLOOKUP($E80,LISTA_STARTOWA!$A$2:$E$340,6)</f>
        <v>#REF!</v>
      </c>
      <c r="Q80" s="44">
        <f>VLOOKUP($E80,LISTA_STARTOWA!$A$2:$J$340,6)</f>
        <v>1966</v>
      </c>
      <c r="R80" s="44" t="str">
        <f>VLOOKUP($E80,LISTA_STARTOWA!$A$2:$I$340,9)</f>
        <v>M</v>
      </c>
      <c r="S80" s="12">
        <f>VLOOKUP($E80,LISTA_STARTOWA!$A$2:$HH$241,13)</f>
        <v>0</v>
      </c>
      <c r="T80" s="12">
        <f>VLOOKUP($E80,LISTA_STARTOWA!$A$2:$HH$241,14)</f>
        <v>0</v>
      </c>
    </row>
    <row r="81" spans="1:20" ht="15">
      <c r="A81" s="5">
        <v>79</v>
      </c>
      <c r="B81" s="78" t="s">
        <v>33</v>
      </c>
      <c r="C81" s="78">
        <v>11</v>
      </c>
      <c r="D81" s="78" t="s">
        <v>295</v>
      </c>
      <c r="E81" s="78">
        <v>21</v>
      </c>
      <c r="F81" s="79">
        <v>0.036898148148148145</v>
      </c>
      <c r="G81" s="78">
        <v>1</v>
      </c>
      <c r="H81" s="78" t="s">
        <v>44</v>
      </c>
      <c r="I81" s="78">
        <v>1</v>
      </c>
      <c r="K81" s="17">
        <f t="shared" si="1"/>
        <v>0.036898148148148145</v>
      </c>
      <c r="L81" s="42">
        <f>VLOOKUP($E81,LISTA_STARTOWA!$A$2:$D$340,2)</f>
        <v>69</v>
      </c>
      <c r="M81" s="43" t="str">
        <f>VLOOKUP($E81,LISTA_STARTOWA!$A$2:$D$340,3)</f>
        <v>NOREK</v>
      </c>
      <c r="N81" s="43" t="str">
        <f>VLOOKUP($E81,LISTA_STARTOWA!$A$2:$E$340,4)</f>
        <v>RYSZARD</v>
      </c>
      <c r="O81" s="43" t="str">
        <f>VLOOKUP($E81,LISTA_STARTOWA!$A$2:$E$340,5)</f>
        <v>SŁAWNO</v>
      </c>
      <c r="P81" s="43" t="e">
        <f>VLOOKUP($E81,LISTA_STARTOWA!$A$2:$E$340,6)</f>
        <v>#REF!</v>
      </c>
      <c r="Q81" s="44">
        <f>VLOOKUP($E81,LISTA_STARTOWA!$A$2:$J$340,6)</f>
        <v>1951</v>
      </c>
      <c r="R81" s="44" t="str">
        <f>VLOOKUP($E81,LISTA_STARTOWA!$A$2:$I$340,9)</f>
        <v>M</v>
      </c>
      <c r="S81" s="12">
        <f>VLOOKUP($E81,LISTA_STARTOWA!$A$2:$HH$241,13)</f>
        <v>0</v>
      </c>
      <c r="T81" s="12">
        <f>VLOOKUP($E81,LISTA_STARTOWA!$A$2:$HH$241,14)</f>
        <v>0</v>
      </c>
    </row>
    <row r="82" spans="1:20" ht="15">
      <c r="A82" s="5">
        <v>80</v>
      </c>
      <c r="B82" s="78" t="s">
        <v>33</v>
      </c>
      <c r="C82" s="78">
        <v>12</v>
      </c>
      <c r="D82" s="78" t="s">
        <v>295</v>
      </c>
      <c r="E82" s="78">
        <v>565</v>
      </c>
      <c r="F82" s="79">
        <v>0.03689791666666667</v>
      </c>
      <c r="G82" s="78">
        <v>1</v>
      </c>
      <c r="H82" s="78" t="s">
        <v>44</v>
      </c>
      <c r="I82" s="78">
        <v>8</v>
      </c>
      <c r="K82" s="17">
        <f t="shared" si="1"/>
        <v>0.03689791666666667</v>
      </c>
      <c r="L82" s="42">
        <f>VLOOKUP($E82,LISTA_STARTOWA!$A$2:$D$340,2)</f>
        <v>52</v>
      </c>
      <c r="M82" s="43" t="str">
        <f>VLOOKUP($E82,LISTA_STARTOWA!$A$2:$D$340,3)</f>
        <v>WASZKIEWICZ</v>
      </c>
      <c r="N82" s="43" t="str">
        <f>VLOOKUP($E82,LISTA_STARTOWA!$A$2:$E$340,4)</f>
        <v>TADEUSZ</v>
      </c>
      <c r="O82" s="43" t="str">
        <f>VLOOKUP($E82,LISTA_STARTOWA!$A$2:$E$340,5)</f>
        <v>KOSZALIN</v>
      </c>
      <c r="P82" s="43" t="e">
        <f>VLOOKUP($E82,LISTA_STARTOWA!$A$2:$E$340,6)</f>
        <v>#REF!</v>
      </c>
      <c r="Q82" s="44">
        <f>VLOOKUP($E82,LISTA_STARTOWA!$A$2:$J$340,6)</f>
        <v>1952</v>
      </c>
      <c r="R82" s="44" t="str">
        <f>VLOOKUP($E82,LISTA_STARTOWA!$A$2:$I$340,9)</f>
        <v>M</v>
      </c>
      <c r="S82" s="12">
        <f>VLOOKUP($E82,LISTA_STARTOWA!$A$2:$HH$241,13)</f>
        <v>0</v>
      </c>
      <c r="T82" s="12">
        <f>VLOOKUP($E82,LISTA_STARTOWA!$A$2:$HH$241,14)</f>
        <v>0</v>
      </c>
    </row>
    <row r="83" spans="1:20" ht="15">
      <c r="A83" s="5">
        <v>81</v>
      </c>
      <c r="B83" s="78" t="s">
        <v>33</v>
      </c>
      <c r="C83" s="78">
        <v>13</v>
      </c>
      <c r="D83" s="78" t="s">
        <v>295</v>
      </c>
      <c r="E83" s="78">
        <v>381</v>
      </c>
      <c r="F83" s="79">
        <v>0.03697430555555556</v>
      </c>
      <c r="G83" s="78">
        <v>1</v>
      </c>
      <c r="H83" s="78" t="s">
        <v>44</v>
      </c>
      <c r="I83" s="78">
        <v>2</v>
      </c>
      <c r="K83" s="17">
        <f t="shared" si="1"/>
        <v>0.03697430555555556</v>
      </c>
      <c r="L83" s="42">
        <f>VLOOKUP($E83,LISTA_STARTOWA!$A$2:$D$340,2)</f>
        <v>36</v>
      </c>
      <c r="M83" s="43" t="str">
        <f>VLOOKUP($E83,LISTA_STARTOWA!$A$2:$D$340,3)</f>
        <v>WEJNEROWSKI</v>
      </c>
      <c r="N83" s="43" t="str">
        <f>VLOOKUP($E83,LISTA_STARTOWA!$A$2:$E$340,4)</f>
        <v>ARTUR</v>
      </c>
      <c r="O83" s="43" t="str">
        <f>VLOOKUP($E83,LISTA_STARTOWA!$A$2:$E$340,5)</f>
        <v>DARŁOWO</v>
      </c>
      <c r="P83" s="43" t="e">
        <f>VLOOKUP($E83,LISTA_STARTOWA!$A$2:$E$340,6)</f>
        <v>#REF!</v>
      </c>
      <c r="Q83" s="44">
        <f>VLOOKUP($E83,LISTA_STARTOWA!$A$2:$J$340,6)</f>
        <v>1986</v>
      </c>
      <c r="R83" s="44" t="str">
        <f>VLOOKUP($E83,LISTA_STARTOWA!$A$2:$I$340,9)</f>
        <v>M</v>
      </c>
      <c r="S83" s="12">
        <f>VLOOKUP($E83,LISTA_STARTOWA!$A$2:$HH$241,13)</f>
        <v>0</v>
      </c>
      <c r="T83" s="12">
        <f>VLOOKUP($E83,LISTA_STARTOWA!$A$2:$HH$241,14)</f>
        <v>0</v>
      </c>
    </row>
    <row r="84" spans="1:20" ht="15">
      <c r="A84" s="5">
        <v>82</v>
      </c>
      <c r="B84" s="78" t="s">
        <v>33</v>
      </c>
      <c r="C84" s="78">
        <v>14</v>
      </c>
      <c r="D84" s="78" t="s">
        <v>295</v>
      </c>
      <c r="E84" s="78">
        <v>742</v>
      </c>
      <c r="F84" s="79">
        <v>0.03703634259259259</v>
      </c>
      <c r="G84" s="78">
        <v>1</v>
      </c>
      <c r="H84" s="78" t="s">
        <v>44</v>
      </c>
      <c r="I84" s="78">
        <v>4</v>
      </c>
      <c r="K84" s="17">
        <f t="shared" si="1"/>
        <v>0.03703634259259259</v>
      </c>
      <c r="L84" s="42">
        <f>VLOOKUP($E84,LISTA_STARTOWA!$A$2:$D$340,2)</f>
        <v>49</v>
      </c>
      <c r="M84" s="43" t="str">
        <f>VLOOKUP($E84,LISTA_STARTOWA!$A$2:$D$340,3)</f>
        <v>GALIŃSKI</v>
      </c>
      <c r="N84" s="43" t="str">
        <f>VLOOKUP($E84,LISTA_STARTOWA!$A$2:$E$340,4)</f>
        <v>MARCIN</v>
      </c>
      <c r="O84" s="43">
        <f>VLOOKUP($E84,LISTA_STARTOWA!$A$2:$E$340,5)</f>
        <v>0</v>
      </c>
      <c r="P84" s="43" t="e">
        <f>VLOOKUP($E84,LISTA_STARTOWA!$A$2:$E$340,6)</f>
        <v>#REF!</v>
      </c>
      <c r="Q84" s="44">
        <f>VLOOKUP($E84,LISTA_STARTOWA!$A$2:$J$340,6)</f>
        <v>1976</v>
      </c>
      <c r="R84" s="44" t="str">
        <f>VLOOKUP($E84,LISTA_STARTOWA!$A$2:$I$340,9)</f>
        <v>M</v>
      </c>
      <c r="S84" s="12">
        <f>VLOOKUP($E84,LISTA_STARTOWA!$A$2:$HH$241,13)</f>
        <v>0</v>
      </c>
      <c r="T84" s="12">
        <f>VLOOKUP($E84,LISTA_STARTOWA!$A$2:$HH$241,14)</f>
        <v>0</v>
      </c>
    </row>
    <row r="85" spans="1:20" ht="15">
      <c r="A85" s="5">
        <v>83</v>
      </c>
      <c r="B85" s="78" t="s">
        <v>33</v>
      </c>
      <c r="C85" s="78">
        <v>15</v>
      </c>
      <c r="D85" s="78" t="s">
        <v>295</v>
      </c>
      <c r="E85" s="78">
        <v>638</v>
      </c>
      <c r="F85" s="79">
        <v>0.03720219907407408</v>
      </c>
      <c r="G85" s="78">
        <v>1</v>
      </c>
      <c r="H85" s="78" t="s">
        <v>44</v>
      </c>
      <c r="I85" s="78">
        <v>4</v>
      </c>
      <c r="K85" s="17">
        <f t="shared" si="1"/>
        <v>0.03720219907407408</v>
      </c>
      <c r="L85" s="42">
        <f>VLOOKUP($E85,LISTA_STARTOWA!$A$2:$D$340,2)</f>
        <v>70</v>
      </c>
      <c r="M85" s="43" t="str">
        <f>VLOOKUP($E85,LISTA_STARTOWA!$A$2:$D$340,3)</f>
        <v>KURZYŃSKA</v>
      </c>
      <c r="N85" s="43" t="str">
        <f>VLOOKUP($E85,LISTA_STARTOWA!$A$2:$E$340,4)</f>
        <v>NATALIA</v>
      </c>
      <c r="O85" s="43" t="str">
        <f>VLOOKUP($E85,LISTA_STARTOWA!$A$2:$E$340,5)</f>
        <v>KOSZALIN</v>
      </c>
      <c r="P85" s="43" t="e">
        <f>VLOOKUP($E85,LISTA_STARTOWA!$A$2:$E$340,6)</f>
        <v>#REF!</v>
      </c>
      <c r="Q85" s="44">
        <f>VLOOKUP($E85,LISTA_STARTOWA!$A$2:$J$340,6)</f>
        <v>1982</v>
      </c>
      <c r="R85" s="44" t="str">
        <f>VLOOKUP($E85,LISTA_STARTOWA!$A$2:$I$340,9)</f>
        <v>K</v>
      </c>
      <c r="S85" s="12">
        <f>VLOOKUP($E85,LISTA_STARTOWA!$A$2:$HH$241,13)</f>
        <v>0</v>
      </c>
      <c r="T85" s="12">
        <f>VLOOKUP($E85,LISTA_STARTOWA!$A$2:$HH$241,14)</f>
        <v>0</v>
      </c>
    </row>
    <row r="86" spans="1:20" ht="15">
      <c r="A86" s="5">
        <v>84</v>
      </c>
      <c r="B86" s="78" t="s">
        <v>33</v>
      </c>
      <c r="C86" s="78">
        <v>16</v>
      </c>
      <c r="D86" s="78" t="s">
        <v>295</v>
      </c>
      <c r="E86" s="78">
        <v>54</v>
      </c>
      <c r="F86" s="79">
        <v>0.03725011574074074</v>
      </c>
      <c r="G86" s="78">
        <v>1</v>
      </c>
      <c r="H86" s="78" t="s">
        <v>44</v>
      </c>
      <c r="I86" s="78">
        <v>8</v>
      </c>
      <c r="K86" s="17">
        <f t="shared" si="1"/>
        <v>0.03725011574074074</v>
      </c>
      <c r="L86" s="42">
        <f>VLOOKUP($E86,LISTA_STARTOWA!$A$2:$D$340,2)</f>
        <v>65</v>
      </c>
      <c r="M86" s="43" t="str">
        <f>VLOOKUP($E86,LISTA_STARTOWA!$A$2:$D$340,3)</f>
        <v>SIKORA</v>
      </c>
      <c r="N86" s="43" t="str">
        <f>VLOOKUP($E86,LISTA_STARTOWA!$A$2:$E$340,4)</f>
        <v>TOMASZ</v>
      </c>
      <c r="O86" s="43" t="str">
        <f>VLOOKUP($E86,LISTA_STARTOWA!$A$2:$E$340,5)</f>
        <v>ŚWIDWIN</v>
      </c>
      <c r="P86" s="43" t="e">
        <f>VLOOKUP($E86,LISTA_STARTOWA!$A$2:$E$340,6)</f>
        <v>#REF!</v>
      </c>
      <c r="Q86" s="44">
        <f>VLOOKUP($E86,LISTA_STARTOWA!$A$2:$J$340,6)</f>
        <v>1958</v>
      </c>
      <c r="R86" s="44" t="str">
        <f>VLOOKUP($E86,LISTA_STARTOWA!$A$2:$I$340,9)</f>
        <v>M</v>
      </c>
      <c r="S86" s="12">
        <f>VLOOKUP($E86,LISTA_STARTOWA!$A$2:$HH$241,13)</f>
        <v>0</v>
      </c>
      <c r="T86" s="12">
        <f>VLOOKUP($E86,LISTA_STARTOWA!$A$2:$HH$241,14)</f>
        <v>0</v>
      </c>
    </row>
    <row r="87" spans="1:20" ht="15">
      <c r="A87" s="5">
        <v>85</v>
      </c>
      <c r="B87" s="78" t="s">
        <v>33</v>
      </c>
      <c r="C87" s="78">
        <v>1</v>
      </c>
      <c r="D87" s="78" t="s">
        <v>295</v>
      </c>
      <c r="E87" s="78">
        <v>53</v>
      </c>
      <c r="F87" s="79">
        <v>0.038641666666666664</v>
      </c>
      <c r="G87" s="78">
        <v>1</v>
      </c>
      <c r="H87" s="78" t="s">
        <v>44</v>
      </c>
      <c r="I87" s="78">
        <v>4</v>
      </c>
      <c r="K87" s="17">
        <f t="shared" si="1"/>
        <v>0.038641666666666664</v>
      </c>
      <c r="L87" s="42">
        <f>VLOOKUP($E87,LISTA_STARTOWA!$A$2:$D$340,2)</f>
        <v>26</v>
      </c>
      <c r="M87" s="43" t="str">
        <f>VLOOKUP($E87,LISTA_STARTOWA!$A$2:$D$340,3)</f>
        <v>SZWAŁEK</v>
      </c>
      <c r="N87" s="43" t="str">
        <f>VLOOKUP($E87,LISTA_STARTOWA!$A$2:$E$340,4)</f>
        <v>KATARZYNA</v>
      </c>
      <c r="O87" s="43" t="str">
        <f>VLOOKUP($E87,LISTA_STARTOWA!$A$2:$E$340,5)</f>
        <v>DARŁOWO</v>
      </c>
      <c r="P87" s="43" t="e">
        <f>VLOOKUP($E87,LISTA_STARTOWA!$A$2:$E$340,6)</f>
        <v>#REF!</v>
      </c>
      <c r="Q87" s="44">
        <f>VLOOKUP($E87,LISTA_STARTOWA!$A$2:$J$340,6)</f>
        <v>1973</v>
      </c>
      <c r="R87" s="44" t="str">
        <f>VLOOKUP($E87,LISTA_STARTOWA!$A$2:$I$340,9)</f>
        <v>K</v>
      </c>
      <c r="S87" s="12">
        <f>VLOOKUP($E87,LISTA_STARTOWA!$A$2:$HH$241,13)</f>
        <v>0</v>
      </c>
      <c r="T87" s="12">
        <f>VLOOKUP($E87,LISTA_STARTOWA!$A$2:$HH$241,14)</f>
        <v>0</v>
      </c>
    </row>
    <row r="88" spans="1:20" ht="15">
      <c r="A88" s="5">
        <v>86</v>
      </c>
      <c r="B88" s="78" t="s">
        <v>33</v>
      </c>
      <c r="C88" s="78">
        <v>2</v>
      </c>
      <c r="D88" s="78" t="s">
        <v>295</v>
      </c>
      <c r="E88" s="78">
        <v>555</v>
      </c>
      <c r="F88" s="79">
        <v>0.04009421296296296</v>
      </c>
      <c r="G88" s="78">
        <v>1</v>
      </c>
      <c r="H88" s="78" t="s">
        <v>44</v>
      </c>
      <c r="I88" s="78">
        <v>4</v>
      </c>
      <c r="K88" s="17">
        <f t="shared" si="1"/>
        <v>0.04009421296296296</v>
      </c>
      <c r="L88" s="42">
        <f>VLOOKUP($E88,LISTA_STARTOWA!$A$2:$D$340,2)</f>
        <v>2</v>
      </c>
      <c r="M88" s="43" t="str">
        <f>VLOOKUP($E88,LISTA_STARTOWA!$A$2:$D$340,3)</f>
        <v>RASZPLA</v>
      </c>
      <c r="N88" s="43" t="str">
        <f>VLOOKUP($E88,LISTA_STARTOWA!$A$2:$E$340,4)</f>
        <v>ILONA</v>
      </c>
      <c r="O88" s="43" t="str">
        <f>VLOOKUP($E88,LISTA_STARTOWA!$A$2:$E$340,5)</f>
        <v>KOSZALIN</v>
      </c>
      <c r="P88" s="43" t="e">
        <f>VLOOKUP($E88,LISTA_STARTOWA!$A$2:$E$340,6)</f>
        <v>#REF!</v>
      </c>
      <c r="Q88" s="44">
        <f>VLOOKUP($E88,LISTA_STARTOWA!$A$2:$J$340,6)</f>
        <v>1972</v>
      </c>
      <c r="R88" s="44" t="str">
        <f>VLOOKUP($E88,LISTA_STARTOWA!$A$2:$I$340,9)</f>
        <v>K</v>
      </c>
      <c r="S88" s="12">
        <f>VLOOKUP($E88,LISTA_STARTOWA!$A$2:$HH$241,13)</f>
        <v>0</v>
      </c>
      <c r="T88" s="12">
        <f>VLOOKUP($E88,LISTA_STARTOWA!$A$2:$HH$241,14)</f>
        <v>0</v>
      </c>
    </row>
    <row r="89" spans="1:20" ht="15">
      <c r="A89" s="5">
        <v>87</v>
      </c>
      <c r="B89" s="78" t="s">
        <v>33</v>
      </c>
      <c r="C89" s="78">
        <v>3</v>
      </c>
      <c r="D89" s="78" t="s">
        <v>295</v>
      </c>
      <c r="E89" s="78">
        <v>213</v>
      </c>
      <c r="F89" s="79">
        <v>0.04030636574074074</v>
      </c>
      <c r="G89" s="78">
        <v>1</v>
      </c>
      <c r="H89" s="78" t="s">
        <v>44</v>
      </c>
      <c r="I89" s="78">
        <v>2</v>
      </c>
      <c r="K89" s="17">
        <f t="shared" si="1"/>
        <v>0.04030636574074074</v>
      </c>
      <c r="L89" s="42">
        <f>VLOOKUP($E89,LISTA_STARTOWA!$A$2:$D$340,2)</f>
        <v>103</v>
      </c>
      <c r="M89" s="43" t="str">
        <f>VLOOKUP($E89,LISTA_STARTOWA!$A$2:$D$340,3)</f>
        <v>MORDACZ</v>
      </c>
      <c r="N89" s="43" t="str">
        <f>VLOOKUP($E89,LISTA_STARTOWA!$A$2:$E$340,4)</f>
        <v>TOMASZ</v>
      </c>
      <c r="O89" s="43" t="str">
        <f>VLOOKUP($E89,LISTA_STARTOWA!$A$2:$E$340,5)</f>
        <v>DARŁOWO</v>
      </c>
      <c r="P89" s="43" t="e">
        <f>VLOOKUP($E89,LISTA_STARTOWA!$A$2:$E$340,6)</f>
        <v>#REF!</v>
      </c>
      <c r="Q89" s="44">
        <f>VLOOKUP($E89,LISTA_STARTOWA!$A$2:$J$340,6)</f>
        <v>1987</v>
      </c>
      <c r="R89" s="44" t="str">
        <f>VLOOKUP($E89,LISTA_STARTOWA!$A$2:$I$340,9)</f>
        <v>M</v>
      </c>
      <c r="S89" s="12">
        <f>VLOOKUP($E89,LISTA_STARTOWA!$A$2:$HH$241,13)</f>
        <v>0</v>
      </c>
      <c r="T89" s="12">
        <f>VLOOKUP($E89,LISTA_STARTOWA!$A$2:$HH$241,14)</f>
        <v>0</v>
      </c>
    </row>
    <row r="90" spans="1:20" ht="15">
      <c r="A90" s="5">
        <v>88</v>
      </c>
      <c r="B90" s="78" t="s">
        <v>33</v>
      </c>
      <c r="C90" s="78">
        <v>4</v>
      </c>
      <c r="D90" s="78" t="s">
        <v>295</v>
      </c>
      <c r="E90" s="78">
        <v>67</v>
      </c>
      <c r="F90" s="79">
        <v>0.04032546296296296</v>
      </c>
      <c r="G90" s="78">
        <v>1</v>
      </c>
      <c r="H90" s="78" t="s">
        <v>44</v>
      </c>
      <c r="I90" s="78">
        <v>2</v>
      </c>
      <c r="K90" s="17">
        <f t="shared" si="1"/>
        <v>0.04032546296296296</v>
      </c>
      <c r="L90" s="42">
        <f>VLOOKUP($E90,LISTA_STARTOWA!$A$2:$D$340,2)</f>
        <v>102</v>
      </c>
      <c r="M90" s="43" t="str">
        <f>VLOOKUP($E90,LISTA_STARTOWA!$A$2:$D$340,3)</f>
        <v>MORDACZ</v>
      </c>
      <c r="N90" s="43" t="str">
        <f>VLOOKUP($E90,LISTA_STARTOWA!$A$2:$E$340,4)</f>
        <v>JOLANTA</v>
      </c>
      <c r="O90" s="43" t="str">
        <f>VLOOKUP($E90,LISTA_STARTOWA!$A$2:$E$340,5)</f>
        <v>DARŁOWO</v>
      </c>
      <c r="P90" s="43" t="e">
        <f>VLOOKUP($E90,LISTA_STARTOWA!$A$2:$E$340,6)</f>
        <v>#REF!</v>
      </c>
      <c r="Q90" s="44">
        <f>VLOOKUP($E90,LISTA_STARTOWA!$A$2:$J$340,6)</f>
        <v>1989</v>
      </c>
      <c r="R90" s="44" t="str">
        <f>VLOOKUP($E90,LISTA_STARTOWA!$A$2:$I$340,9)</f>
        <v>K</v>
      </c>
      <c r="S90" s="12">
        <f>VLOOKUP($E90,LISTA_STARTOWA!$A$2:$HH$241,13)</f>
        <v>0</v>
      </c>
      <c r="T90" s="12">
        <f>VLOOKUP($E90,LISTA_STARTOWA!$A$2:$HH$241,14)</f>
        <v>0</v>
      </c>
    </row>
    <row r="91" spans="1:20" ht="15">
      <c r="A91" s="5">
        <v>89</v>
      </c>
      <c r="B91" s="78" t="s">
        <v>33</v>
      </c>
      <c r="C91" s="78">
        <v>5</v>
      </c>
      <c r="D91" s="78" t="s">
        <v>295</v>
      </c>
      <c r="E91" s="78">
        <v>462</v>
      </c>
      <c r="F91" s="79">
        <v>0.04034976851851852</v>
      </c>
      <c r="G91" s="78">
        <v>1</v>
      </c>
      <c r="H91" s="78" t="s">
        <v>44</v>
      </c>
      <c r="I91" s="78">
        <v>2</v>
      </c>
      <c r="K91" s="17">
        <f t="shared" si="1"/>
        <v>0.04034976851851852</v>
      </c>
      <c r="L91" s="42">
        <f>VLOOKUP($E91,LISTA_STARTOWA!$A$2:$D$340,2)</f>
        <v>62</v>
      </c>
      <c r="M91" s="43" t="str">
        <f>VLOOKUP($E91,LISTA_STARTOWA!$A$2:$D$340,3)</f>
        <v>WILHELM</v>
      </c>
      <c r="N91" s="43" t="str">
        <f>VLOOKUP($E91,LISTA_STARTOWA!$A$2:$E$340,4)</f>
        <v>MARIOLA</v>
      </c>
      <c r="O91" s="43" t="str">
        <f>VLOOKUP($E91,LISTA_STARTOWA!$A$2:$E$340,5)</f>
        <v>KOSZALIN</v>
      </c>
      <c r="P91" s="43" t="e">
        <f>VLOOKUP($E91,LISTA_STARTOWA!$A$2:$E$340,6)</f>
        <v>#REF!</v>
      </c>
      <c r="Q91" s="44">
        <f>VLOOKUP($E91,LISTA_STARTOWA!$A$2:$J$340,6)</f>
        <v>1963</v>
      </c>
      <c r="R91" s="44" t="str">
        <f>VLOOKUP($E91,LISTA_STARTOWA!$A$2:$I$340,9)</f>
        <v>K</v>
      </c>
      <c r="S91" s="12">
        <f>VLOOKUP($E91,LISTA_STARTOWA!$A$2:$HH$241,13)</f>
        <v>0</v>
      </c>
      <c r="T91" s="12">
        <f>VLOOKUP($E91,LISTA_STARTOWA!$A$2:$HH$241,14)</f>
        <v>0</v>
      </c>
    </row>
    <row r="92" spans="1:20" ht="15">
      <c r="A92" s="5">
        <v>90</v>
      </c>
      <c r="B92" s="78" t="s">
        <v>33</v>
      </c>
      <c r="C92" s="78">
        <v>6</v>
      </c>
      <c r="D92" s="78" t="s">
        <v>295</v>
      </c>
      <c r="E92" s="78">
        <v>602</v>
      </c>
      <c r="F92" s="79">
        <v>0.040521759259259264</v>
      </c>
      <c r="G92" s="78">
        <v>1</v>
      </c>
      <c r="H92" s="78" t="s">
        <v>44</v>
      </c>
      <c r="I92" s="78">
        <v>1</v>
      </c>
      <c r="K92" s="17">
        <f t="shared" si="1"/>
        <v>0.040521759259259264</v>
      </c>
      <c r="L92" s="42">
        <f>VLOOKUP($E92,LISTA_STARTOWA!$A$2:$D$340,2)</f>
        <v>14</v>
      </c>
      <c r="M92" s="43" t="str">
        <f>VLOOKUP($E92,LISTA_STARTOWA!$A$2:$D$340,3)</f>
        <v>STASZEWSKA</v>
      </c>
      <c r="N92" s="43" t="str">
        <f>VLOOKUP($E92,LISTA_STARTOWA!$A$2:$E$340,4)</f>
        <v>MAŁGORZATA</v>
      </c>
      <c r="O92" s="43" t="str">
        <f>VLOOKUP($E92,LISTA_STARTOWA!$A$2:$E$340,5)</f>
        <v>DARŁOWO</v>
      </c>
      <c r="P92" s="43" t="e">
        <f>VLOOKUP($E92,LISTA_STARTOWA!$A$2:$E$340,6)</f>
        <v>#REF!</v>
      </c>
      <c r="Q92" s="44">
        <f>VLOOKUP($E92,LISTA_STARTOWA!$A$2:$J$340,6)</f>
        <v>1984</v>
      </c>
      <c r="R92" s="44" t="str">
        <f>VLOOKUP($E92,LISTA_STARTOWA!$A$2:$I$340,9)</f>
        <v>K</v>
      </c>
      <c r="S92" s="12">
        <f>VLOOKUP($E92,LISTA_STARTOWA!$A$2:$HH$241,13)</f>
        <v>0</v>
      </c>
      <c r="T92" s="12">
        <f>VLOOKUP($E92,LISTA_STARTOWA!$A$2:$HH$241,14)</f>
        <v>0</v>
      </c>
    </row>
    <row r="93" spans="1:20" ht="15">
      <c r="A93" s="5">
        <v>91</v>
      </c>
      <c r="B93" s="78" t="s">
        <v>33</v>
      </c>
      <c r="C93" s="78">
        <v>7</v>
      </c>
      <c r="D93" s="78" t="s">
        <v>295</v>
      </c>
      <c r="E93" s="78">
        <v>314</v>
      </c>
      <c r="F93" s="79">
        <v>0.04066655092592592</v>
      </c>
      <c r="G93" s="78">
        <v>1</v>
      </c>
      <c r="H93" s="78" t="s">
        <v>44</v>
      </c>
      <c r="I93" s="78">
        <v>2</v>
      </c>
      <c r="K93" s="17">
        <f t="shared" si="1"/>
        <v>0.04066655092592592</v>
      </c>
      <c r="L93" s="42">
        <f>VLOOKUP($E93,LISTA_STARTOWA!$A$2:$D$340,2)</f>
        <v>50</v>
      </c>
      <c r="M93" s="43" t="str">
        <f>VLOOKUP($E93,LISTA_STARTOWA!$A$2:$D$340,3)</f>
        <v>BRESZKA</v>
      </c>
      <c r="N93" s="43" t="str">
        <f>VLOOKUP($E93,LISTA_STARTOWA!$A$2:$E$340,4)</f>
        <v>TOMASZ</v>
      </c>
      <c r="O93" s="43" t="str">
        <f>VLOOKUP($E93,LISTA_STARTOWA!$A$2:$E$340,5)</f>
        <v>DARŁOWO</v>
      </c>
      <c r="P93" s="43" t="e">
        <f>VLOOKUP($E93,LISTA_STARTOWA!$A$2:$E$340,6)</f>
        <v>#REF!</v>
      </c>
      <c r="Q93" s="44">
        <f>VLOOKUP($E93,LISTA_STARTOWA!$A$2:$J$340,6)</f>
        <v>1979</v>
      </c>
      <c r="R93" s="44" t="str">
        <f>VLOOKUP($E93,LISTA_STARTOWA!$A$2:$I$340,9)</f>
        <v>M</v>
      </c>
      <c r="S93" s="12">
        <f>VLOOKUP($E93,LISTA_STARTOWA!$A$2:$HH$241,13)</f>
        <v>0</v>
      </c>
      <c r="T93" s="12">
        <f>VLOOKUP($E93,LISTA_STARTOWA!$A$2:$HH$241,14)</f>
        <v>0</v>
      </c>
    </row>
    <row r="94" spans="1:20" ht="15">
      <c r="A94" s="5">
        <v>92</v>
      </c>
      <c r="B94" s="78" t="s">
        <v>33</v>
      </c>
      <c r="C94" s="78">
        <v>8</v>
      </c>
      <c r="D94" s="78" t="s">
        <v>295</v>
      </c>
      <c r="E94" s="78">
        <v>622</v>
      </c>
      <c r="F94" s="79">
        <v>0.04072719907407407</v>
      </c>
      <c r="G94" s="78">
        <v>1</v>
      </c>
      <c r="H94" s="78" t="s">
        <v>44</v>
      </c>
      <c r="I94" s="78">
        <v>2</v>
      </c>
      <c r="K94" s="17">
        <f t="shared" si="1"/>
        <v>0.04072719907407407</v>
      </c>
      <c r="L94" s="42">
        <f>VLOOKUP($E94,LISTA_STARTOWA!$A$2:$D$340,2)</f>
        <v>56</v>
      </c>
      <c r="M94" s="43" t="str">
        <f>VLOOKUP($E94,LISTA_STARTOWA!$A$2:$D$340,3)</f>
        <v>RADZICKI</v>
      </c>
      <c r="N94" s="43" t="str">
        <f>VLOOKUP($E94,LISTA_STARTOWA!$A$2:$E$340,4)</f>
        <v>RAFAŁ</v>
      </c>
      <c r="O94" s="43" t="str">
        <f>VLOOKUP($E94,LISTA_STARTOWA!$A$2:$E$340,5)</f>
        <v>DARŁOWO</v>
      </c>
      <c r="P94" s="43" t="e">
        <f>VLOOKUP($E94,LISTA_STARTOWA!$A$2:$E$340,6)</f>
        <v>#REF!</v>
      </c>
      <c r="Q94" s="44">
        <f>VLOOKUP($E94,LISTA_STARTOWA!$A$2:$J$340,6)</f>
        <v>1978</v>
      </c>
      <c r="R94" s="44" t="str">
        <f>VLOOKUP($E94,LISTA_STARTOWA!$A$2:$I$340,9)</f>
        <v>M</v>
      </c>
      <c r="S94" s="12">
        <f>VLOOKUP($E94,LISTA_STARTOWA!$A$2:$HH$241,13)</f>
        <v>0</v>
      </c>
      <c r="T94" s="12">
        <f>VLOOKUP($E94,LISTA_STARTOWA!$A$2:$HH$241,14)</f>
        <v>0</v>
      </c>
    </row>
    <row r="95" spans="1:20" ht="15">
      <c r="A95" s="5">
        <v>93</v>
      </c>
      <c r="B95" s="78" t="s">
        <v>33</v>
      </c>
      <c r="C95" s="78">
        <v>9</v>
      </c>
      <c r="D95" s="78" t="s">
        <v>295</v>
      </c>
      <c r="E95" s="78">
        <v>85</v>
      </c>
      <c r="F95" s="79">
        <v>0.04072395833333333</v>
      </c>
      <c r="G95" s="78">
        <v>1</v>
      </c>
      <c r="H95" s="78" t="s">
        <v>44</v>
      </c>
      <c r="I95" s="78">
        <v>4</v>
      </c>
      <c r="K95" s="17">
        <f t="shared" si="1"/>
        <v>0.04072395833333333</v>
      </c>
      <c r="L95" s="42">
        <f>VLOOKUP($E95,LISTA_STARTOWA!$A$2:$D$340,2)</f>
        <v>57</v>
      </c>
      <c r="M95" s="43" t="str">
        <f>VLOOKUP($E95,LISTA_STARTOWA!$A$2:$D$340,3)</f>
        <v>JAŚKIEWICZ</v>
      </c>
      <c r="N95" s="43" t="str">
        <f>VLOOKUP($E95,LISTA_STARTOWA!$A$2:$E$340,4)</f>
        <v>ILONA</v>
      </c>
      <c r="O95" s="43" t="str">
        <f>VLOOKUP($E95,LISTA_STARTOWA!$A$2:$E$340,5)</f>
        <v>DARŁOWO</v>
      </c>
      <c r="P95" s="43" t="e">
        <f>VLOOKUP($E95,LISTA_STARTOWA!$A$2:$E$340,6)</f>
        <v>#REF!</v>
      </c>
      <c r="Q95" s="44">
        <f>VLOOKUP($E95,LISTA_STARTOWA!$A$2:$J$340,6)</f>
        <v>1994</v>
      </c>
      <c r="R95" s="44" t="str">
        <f>VLOOKUP($E95,LISTA_STARTOWA!$A$2:$I$340,9)</f>
        <v>K</v>
      </c>
      <c r="S95" s="12">
        <f>VLOOKUP($E95,LISTA_STARTOWA!$A$2:$HH$241,13)</f>
        <v>0</v>
      </c>
      <c r="T95" s="12">
        <f>VLOOKUP($E95,LISTA_STARTOWA!$A$2:$HH$241,14)</f>
        <v>0</v>
      </c>
    </row>
    <row r="96" spans="1:20" ht="15">
      <c r="A96" s="5">
        <v>94</v>
      </c>
      <c r="B96" s="78" t="s">
        <v>33</v>
      </c>
      <c r="C96" s="78">
        <v>10</v>
      </c>
      <c r="D96" s="78" t="s">
        <v>295</v>
      </c>
      <c r="E96" s="78">
        <v>111</v>
      </c>
      <c r="F96" s="79">
        <v>0.04076226851851852</v>
      </c>
      <c r="G96" s="78">
        <v>1</v>
      </c>
      <c r="H96" s="78" t="s">
        <v>44</v>
      </c>
      <c r="I96" s="78">
        <v>4</v>
      </c>
      <c r="K96" s="17">
        <f t="shared" si="1"/>
        <v>0.04076226851851852</v>
      </c>
      <c r="L96" s="42">
        <f>VLOOKUP($E96,LISTA_STARTOWA!$A$2:$D$340,2)</f>
        <v>51</v>
      </c>
      <c r="M96" s="43" t="str">
        <f>VLOOKUP($E96,LISTA_STARTOWA!$A$2:$D$340,3)</f>
        <v>BRESZKA</v>
      </c>
      <c r="N96" s="43" t="str">
        <f>VLOOKUP($E96,LISTA_STARTOWA!$A$2:$E$340,4)</f>
        <v>MONIKA</v>
      </c>
      <c r="O96" s="43" t="str">
        <f>VLOOKUP($E96,LISTA_STARTOWA!$A$2:$E$340,5)</f>
        <v>DARŁOWO</v>
      </c>
      <c r="P96" s="43" t="e">
        <f>VLOOKUP($E96,LISTA_STARTOWA!$A$2:$E$340,6)</f>
        <v>#REF!</v>
      </c>
      <c r="Q96" s="44">
        <f>VLOOKUP($E96,LISTA_STARTOWA!$A$2:$J$340,6)</f>
        <v>1979</v>
      </c>
      <c r="R96" s="44" t="str">
        <f>VLOOKUP($E96,LISTA_STARTOWA!$A$2:$I$340,9)</f>
        <v>K</v>
      </c>
      <c r="S96" s="12">
        <f>VLOOKUP($E96,LISTA_STARTOWA!$A$2:$HH$241,13)</f>
        <v>0</v>
      </c>
      <c r="T96" s="12">
        <f>VLOOKUP($E96,LISTA_STARTOWA!$A$2:$HH$241,14)</f>
        <v>0</v>
      </c>
    </row>
    <row r="97" spans="1:20" ht="15">
      <c r="A97" s="5">
        <v>95</v>
      </c>
      <c r="B97" s="78" t="s">
        <v>33</v>
      </c>
      <c r="C97" s="78">
        <v>11</v>
      </c>
      <c r="D97" s="78" t="s">
        <v>295</v>
      </c>
      <c r="E97" s="78">
        <v>633</v>
      </c>
      <c r="F97" s="79">
        <v>0.040965625</v>
      </c>
      <c r="G97" s="78">
        <v>1</v>
      </c>
      <c r="H97" s="78" t="s">
        <v>44</v>
      </c>
      <c r="I97" s="78">
        <v>4</v>
      </c>
      <c r="K97" s="17">
        <f t="shared" si="1"/>
        <v>0.040965625</v>
      </c>
      <c r="L97" s="42">
        <f>VLOOKUP($E97,LISTA_STARTOWA!$A$2:$D$340,2)</f>
        <v>5</v>
      </c>
      <c r="M97" s="43" t="str">
        <f>VLOOKUP($E97,LISTA_STARTOWA!$A$2:$D$340,3)</f>
        <v>WIKTOROWICZ</v>
      </c>
      <c r="N97" s="43" t="str">
        <f>VLOOKUP($E97,LISTA_STARTOWA!$A$2:$E$340,4)</f>
        <v>MAŁGORZATA</v>
      </c>
      <c r="O97" s="43" t="str">
        <f>VLOOKUP($E97,LISTA_STARTOWA!$A$2:$E$340,5)</f>
        <v>KOSZALIN</v>
      </c>
      <c r="P97" s="43" t="e">
        <f>VLOOKUP($E97,LISTA_STARTOWA!$A$2:$E$340,6)</f>
        <v>#REF!</v>
      </c>
      <c r="Q97" s="44">
        <f>VLOOKUP($E97,LISTA_STARTOWA!$A$2:$J$340,6)</f>
        <v>1975</v>
      </c>
      <c r="R97" s="44" t="str">
        <f>VLOOKUP($E97,LISTA_STARTOWA!$A$2:$I$340,9)</f>
        <v>K</v>
      </c>
      <c r="S97" s="12">
        <f>VLOOKUP($E97,LISTA_STARTOWA!$A$2:$HH$241,13)</f>
        <v>0</v>
      </c>
      <c r="T97" s="12">
        <f>VLOOKUP($E97,LISTA_STARTOWA!$A$2:$HH$241,14)</f>
        <v>0</v>
      </c>
    </row>
    <row r="98" spans="1:20" ht="15">
      <c r="A98" s="5">
        <v>96</v>
      </c>
      <c r="B98" s="78" t="s">
        <v>33</v>
      </c>
      <c r="C98" s="78">
        <v>12</v>
      </c>
      <c r="D98" s="78" t="s">
        <v>295</v>
      </c>
      <c r="E98" s="78">
        <v>568</v>
      </c>
      <c r="F98" s="79">
        <v>0.04097523148148148</v>
      </c>
      <c r="G98" s="78">
        <v>1</v>
      </c>
      <c r="H98" s="78" t="s">
        <v>44</v>
      </c>
      <c r="I98" s="78">
        <v>2</v>
      </c>
      <c r="K98" s="17">
        <f t="shared" si="1"/>
        <v>0.04097523148148148</v>
      </c>
      <c r="L98" s="42">
        <f>VLOOKUP($E98,LISTA_STARTOWA!$A$2:$D$340,2)</f>
        <v>7</v>
      </c>
      <c r="M98" s="43" t="str">
        <f>VLOOKUP($E98,LISTA_STARTOWA!$A$2:$D$340,3)</f>
        <v>MALINOWSKA</v>
      </c>
      <c r="N98" s="43" t="str">
        <f>VLOOKUP($E98,LISTA_STARTOWA!$A$2:$E$340,4)</f>
        <v>AGNIESZKA</v>
      </c>
      <c r="O98" s="43" t="str">
        <f>VLOOKUP($E98,LISTA_STARTOWA!$A$2:$E$340,5)</f>
        <v>KOSZALIN</v>
      </c>
      <c r="P98" s="43" t="e">
        <f>VLOOKUP($E98,LISTA_STARTOWA!$A$2:$E$340,6)</f>
        <v>#REF!</v>
      </c>
      <c r="Q98" s="44">
        <f>VLOOKUP($E98,LISTA_STARTOWA!$A$2:$J$340,6)</f>
        <v>1978</v>
      </c>
      <c r="R98" s="44" t="str">
        <f>VLOOKUP($E98,LISTA_STARTOWA!$A$2:$I$340,9)</f>
        <v>K</v>
      </c>
      <c r="S98" s="12">
        <f>VLOOKUP($E98,LISTA_STARTOWA!$A$2:$HH$241,13)</f>
        <v>0</v>
      </c>
      <c r="T98" s="12">
        <f>VLOOKUP($E98,LISTA_STARTOWA!$A$2:$HH$241,14)</f>
        <v>0</v>
      </c>
    </row>
    <row r="99" spans="1:20" ht="15">
      <c r="A99" s="5">
        <v>97</v>
      </c>
      <c r="B99" s="78" t="s">
        <v>33</v>
      </c>
      <c r="C99" s="78">
        <v>13</v>
      </c>
      <c r="D99" s="78" t="s">
        <v>295</v>
      </c>
      <c r="E99" s="78">
        <v>439</v>
      </c>
      <c r="F99" s="79">
        <v>0.04116608796296296</v>
      </c>
      <c r="G99" s="78">
        <v>1</v>
      </c>
      <c r="H99" s="78" t="s">
        <v>44</v>
      </c>
      <c r="I99" s="78">
        <v>4</v>
      </c>
      <c r="K99" s="17">
        <f t="shared" si="1"/>
        <v>0.04116608796296296</v>
      </c>
      <c r="L99" s="42">
        <f>VLOOKUP($E99,LISTA_STARTOWA!$A$2:$D$340,2)</f>
        <v>38</v>
      </c>
      <c r="M99" s="43" t="str">
        <f>VLOOKUP($E99,LISTA_STARTOWA!$A$2:$D$340,3)</f>
        <v>PATRAK</v>
      </c>
      <c r="N99" s="43" t="str">
        <f>VLOOKUP($E99,LISTA_STARTOWA!$A$2:$E$340,4)</f>
        <v>ANNA</v>
      </c>
      <c r="O99" s="43" t="str">
        <f>VLOOKUP($E99,LISTA_STARTOWA!$A$2:$E$340,5)</f>
        <v>DARŁOWO</v>
      </c>
      <c r="P99" s="43" t="e">
        <f>VLOOKUP($E99,LISTA_STARTOWA!$A$2:$E$340,6)</f>
        <v>#REF!</v>
      </c>
      <c r="Q99" s="44">
        <f>VLOOKUP($E99,LISTA_STARTOWA!$A$2:$J$340,6)</f>
        <v>1979</v>
      </c>
      <c r="R99" s="44" t="str">
        <f>VLOOKUP($E99,LISTA_STARTOWA!$A$2:$I$340,9)</f>
        <v>K</v>
      </c>
      <c r="S99" s="12">
        <f>VLOOKUP($E99,LISTA_STARTOWA!$A$2:$HH$241,13)</f>
        <v>0</v>
      </c>
      <c r="T99" s="12">
        <f>VLOOKUP($E99,LISTA_STARTOWA!$A$2:$HH$241,14)</f>
        <v>0</v>
      </c>
    </row>
    <row r="100" spans="1:20" ht="15">
      <c r="A100" s="5">
        <v>98</v>
      </c>
      <c r="B100" s="78" t="s">
        <v>33</v>
      </c>
      <c r="C100" s="78">
        <v>14</v>
      </c>
      <c r="D100" s="78" t="s">
        <v>295</v>
      </c>
      <c r="E100" s="78">
        <v>659</v>
      </c>
      <c r="F100" s="79">
        <v>0.04125231481481482</v>
      </c>
      <c r="G100" s="78">
        <v>1</v>
      </c>
      <c r="H100" s="78" t="s">
        <v>44</v>
      </c>
      <c r="I100" s="78">
        <v>4</v>
      </c>
      <c r="K100" s="17">
        <f t="shared" si="1"/>
        <v>0.04125231481481482</v>
      </c>
      <c r="L100" s="42">
        <f>VLOOKUP($E100,LISTA_STARTOWA!$A$2:$D$340,2)</f>
        <v>37</v>
      </c>
      <c r="M100" s="43" t="str">
        <f>VLOOKUP($E100,LISTA_STARTOWA!$A$2:$D$340,3)</f>
        <v>SZCZĘSNA</v>
      </c>
      <c r="N100" s="43" t="str">
        <f>VLOOKUP($E100,LISTA_STARTOWA!$A$2:$E$340,4)</f>
        <v>MAŁGORZATA</v>
      </c>
      <c r="O100" s="43">
        <f>VLOOKUP($E100,LISTA_STARTOWA!$A$2:$E$340,5)</f>
        <v>0</v>
      </c>
      <c r="P100" s="43" t="e">
        <f>VLOOKUP($E100,LISTA_STARTOWA!$A$2:$E$340,6)</f>
        <v>#REF!</v>
      </c>
      <c r="Q100" s="44">
        <f>VLOOKUP($E100,LISTA_STARTOWA!$A$2:$J$340,6)</f>
        <v>1967</v>
      </c>
      <c r="R100" s="44" t="str">
        <f>VLOOKUP($E100,LISTA_STARTOWA!$A$2:$I$340,9)</f>
        <v>K</v>
      </c>
      <c r="S100" s="12">
        <f>VLOOKUP($E100,LISTA_STARTOWA!$A$2:$HH$241,13)</f>
        <v>0</v>
      </c>
      <c r="T100" s="12">
        <f>VLOOKUP($E100,LISTA_STARTOWA!$A$2:$HH$241,14)</f>
        <v>0</v>
      </c>
    </row>
    <row r="101" spans="1:20" ht="15">
      <c r="A101" s="5">
        <v>99</v>
      </c>
      <c r="B101" s="78" t="s">
        <v>33</v>
      </c>
      <c r="C101" s="78">
        <v>15</v>
      </c>
      <c r="D101" s="78" t="s">
        <v>295</v>
      </c>
      <c r="E101" s="78">
        <v>240</v>
      </c>
      <c r="F101" s="79">
        <v>0.04139479166666667</v>
      </c>
      <c r="G101" s="78">
        <v>1</v>
      </c>
      <c r="H101" s="78" t="s">
        <v>44</v>
      </c>
      <c r="I101" s="78">
        <v>1</v>
      </c>
      <c r="K101" s="17">
        <f t="shared" si="1"/>
        <v>0.04139479166666667</v>
      </c>
      <c r="L101" s="42">
        <f>VLOOKUP($E101,LISTA_STARTOWA!$A$2:$D$340,2)</f>
        <v>16</v>
      </c>
      <c r="M101" s="43" t="str">
        <f>VLOOKUP($E101,LISTA_STARTOWA!$A$2:$D$340,3)</f>
        <v>HARA</v>
      </c>
      <c r="N101" s="43" t="str">
        <f>VLOOKUP($E101,LISTA_STARTOWA!$A$2:$E$340,4)</f>
        <v>ARTUR</v>
      </c>
      <c r="O101" s="43" t="str">
        <f>VLOOKUP($E101,LISTA_STARTOWA!$A$2:$E$340,5)</f>
        <v>DARŁOWO</v>
      </c>
      <c r="P101" s="43" t="e">
        <f>VLOOKUP($E101,LISTA_STARTOWA!$A$2:$E$340,6)</f>
        <v>#REF!</v>
      </c>
      <c r="Q101" s="44">
        <f>VLOOKUP($E101,LISTA_STARTOWA!$A$2:$J$340,6)</f>
        <v>1971</v>
      </c>
      <c r="R101" s="44" t="str">
        <f>VLOOKUP($E101,LISTA_STARTOWA!$A$2:$I$340,9)</f>
        <v>M</v>
      </c>
      <c r="S101" s="12">
        <f>VLOOKUP($E101,LISTA_STARTOWA!$A$2:$HH$241,13)</f>
        <v>0</v>
      </c>
      <c r="T101" s="12">
        <f>VLOOKUP($E101,LISTA_STARTOWA!$A$2:$HH$241,14)</f>
        <v>0</v>
      </c>
    </row>
    <row r="102" spans="1:20" ht="15">
      <c r="A102" s="5">
        <v>100</v>
      </c>
      <c r="B102" s="78" t="s">
        <v>33</v>
      </c>
      <c r="C102" s="78">
        <v>16</v>
      </c>
      <c r="D102" s="78" t="s">
        <v>295</v>
      </c>
      <c r="E102" s="78">
        <v>337</v>
      </c>
      <c r="F102" s="79">
        <v>0.041478703703703705</v>
      </c>
      <c r="G102" s="78">
        <v>1</v>
      </c>
      <c r="H102" s="78" t="s">
        <v>44</v>
      </c>
      <c r="I102" s="78">
        <v>4</v>
      </c>
      <c r="K102" s="17">
        <f t="shared" si="1"/>
        <v>0.041478703703703705</v>
      </c>
      <c r="L102" s="42">
        <f>VLOOKUP($E102,LISTA_STARTOWA!$A$2:$D$340,2)</f>
        <v>29</v>
      </c>
      <c r="M102" s="43" t="str">
        <f>VLOOKUP($E102,LISTA_STARTOWA!$A$2:$D$340,3)</f>
        <v>KASPEREK</v>
      </c>
      <c r="N102" s="43" t="str">
        <f>VLOOKUP($E102,LISTA_STARTOWA!$A$2:$E$340,4)</f>
        <v>JANUSZ</v>
      </c>
      <c r="O102" s="43" t="str">
        <f>VLOOKUP($E102,LISTA_STARTOWA!$A$2:$E$340,5)</f>
        <v>DARŁOWO</v>
      </c>
      <c r="P102" s="43" t="e">
        <f>VLOOKUP($E102,LISTA_STARTOWA!$A$2:$E$340,6)</f>
        <v>#REF!</v>
      </c>
      <c r="Q102" s="44">
        <f>VLOOKUP($E102,LISTA_STARTOWA!$A$2:$J$340,6)</f>
        <v>1979</v>
      </c>
      <c r="R102" s="44" t="str">
        <f>VLOOKUP($E102,LISTA_STARTOWA!$A$2:$I$340,9)</f>
        <v>M</v>
      </c>
      <c r="S102" s="12">
        <f>VLOOKUP($E102,LISTA_STARTOWA!$A$2:$HH$241,13)</f>
        <v>0</v>
      </c>
      <c r="T102" s="12">
        <f>VLOOKUP($E102,LISTA_STARTOWA!$A$2:$HH$241,14)</f>
        <v>0</v>
      </c>
    </row>
    <row r="103" spans="1:20" ht="15">
      <c r="A103" s="5">
        <v>101</v>
      </c>
      <c r="B103" s="78" t="s">
        <v>33</v>
      </c>
      <c r="C103" s="78">
        <v>17</v>
      </c>
      <c r="D103" s="78" t="s">
        <v>295</v>
      </c>
      <c r="E103" s="78">
        <v>519</v>
      </c>
      <c r="F103" s="79">
        <v>0.041475578703703705</v>
      </c>
      <c r="G103" s="78">
        <v>1</v>
      </c>
      <c r="H103" s="78" t="s">
        <v>44</v>
      </c>
      <c r="I103" s="78">
        <v>8</v>
      </c>
      <c r="K103" s="17">
        <f t="shared" si="1"/>
        <v>0.041475578703703705</v>
      </c>
      <c r="L103" s="42">
        <f>VLOOKUP($E103,LISTA_STARTOWA!$A$2:$D$340,2)</f>
        <v>27</v>
      </c>
      <c r="M103" s="43" t="str">
        <f>VLOOKUP($E103,LISTA_STARTOWA!$A$2:$D$340,3)</f>
        <v>RUTKOWSKA-KRAKOWIAK</v>
      </c>
      <c r="N103" s="43" t="str">
        <f>VLOOKUP($E103,LISTA_STARTOWA!$A$2:$E$340,4)</f>
        <v>MAGDALENA</v>
      </c>
      <c r="O103" s="43" t="str">
        <f>VLOOKUP($E103,LISTA_STARTOWA!$A$2:$E$340,5)</f>
        <v>DARŁOWO</v>
      </c>
      <c r="P103" s="43" t="e">
        <f>VLOOKUP($E103,LISTA_STARTOWA!$A$2:$E$340,6)</f>
        <v>#REF!</v>
      </c>
      <c r="Q103" s="44">
        <f>VLOOKUP($E103,LISTA_STARTOWA!$A$2:$J$340,6)</f>
        <v>1977</v>
      </c>
      <c r="R103" s="44" t="str">
        <f>VLOOKUP($E103,LISTA_STARTOWA!$A$2:$I$340,9)</f>
        <v>K</v>
      </c>
      <c r="S103" s="12">
        <f>VLOOKUP($E103,LISTA_STARTOWA!$A$2:$HH$241,13)</f>
        <v>0</v>
      </c>
      <c r="T103" s="12">
        <f>VLOOKUP($E103,LISTA_STARTOWA!$A$2:$HH$241,14)</f>
        <v>0</v>
      </c>
    </row>
    <row r="104" spans="1:20" ht="15">
      <c r="A104" s="5">
        <v>102</v>
      </c>
      <c r="B104" s="78" t="s">
        <v>33</v>
      </c>
      <c r="C104" s="78">
        <v>18</v>
      </c>
      <c r="D104" s="78" t="s">
        <v>295</v>
      </c>
      <c r="E104" s="78">
        <v>504</v>
      </c>
      <c r="F104" s="79">
        <v>0.04228680555555556</v>
      </c>
      <c r="G104" s="78">
        <v>1</v>
      </c>
      <c r="H104" s="78" t="s">
        <v>44</v>
      </c>
      <c r="I104" s="78">
        <v>1</v>
      </c>
      <c r="K104" s="17">
        <f t="shared" si="1"/>
        <v>0.04228680555555556</v>
      </c>
      <c r="L104" s="42">
        <f>VLOOKUP($E104,LISTA_STARTOWA!$A$2:$D$340,2)</f>
        <v>111</v>
      </c>
      <c r="M104" s="43" t="str">
        <f>VLOOKUP($E104,LISTA_STARTOWA!$A$2:$D$340,3)</f>
        <v>BRESZKA</v>
      </c>
      <c r="N104" s="43" t="str">
        <f>VLOOKUP($E104,LISTA_STARTOWA!$A$2:$E$340,4)</f>
        <v>MAŁGORZATA</v>
      </c>
      <c r="O104" s="43" t="str">
        <f>VLOOKUP($E104,LISTA_STARTOWA!$A$2:$E$340,5)</f>
        <v>DARŁOWO</v>
      </c>
      <c r="P104" s="43" t="e">
        <f>VLOOKUP($E104,LISTA_STARTOWA!$A$2:$E$340,6)</f>
        <v>#REF!</v>
      </c>
      <c r="Q104" s="44">
        <f>VLOOKUP($E104,LISTA_STARTOWA!$A$2:$J$340,6)</f>
        <v>1973</v>
      </c>
      <c r="R104" s="44" t="str">
        <f>VLOOKUP($E104,LISTA_STARTOWA!$A$2:$I$340,9)</f>
        <v>K</v>
      </c>
      <c r="S104" s="12">
        <f>VLOOKUP($E104,LISTA_STARTOWA!$A$2:$HH$241,13)</f>
        <v>0</v>
      </c>
      <c r="T104" s="12">
        <f>VLOOKUP($E104,LISTA_STARTOWA!$A$2:$HH$241,14)</f>
        <v>0</v>
      </c>
    </row>
    <row r="105" spans="1:20" ht="15">
      <c r="A105" s="5">
        <v>103</v>
      </c>
      <c r="B105" s="78" t="s">
        <v>33</v>
      </c>
      <c r="C105" s="78">
        <v>19</v>
      </c>
      <c r="D105" s="78" t="s">
        <v>295</v>
      </c>
      <c r="E105" s="78">
        <v>570</v>
      </c>
      <c r="F105" s="79">
        <v>0.04302476851851852</v>
      </c>
      <c r="G105" s="78">
        <v>1</v>
      </c>
      <c r="H105" s="78" t="s">
        <v>44</v>
      </c>
      <c r="I105" s="78">
        <v>8</v>
      </c>
      <c r="K105" s="17">
        <f t="shared" si="1"/>
        <v>0.04302476851851852</v>
      </c>
      <c r="L105" s="42">
        <f>VLOOKUP($E105,LISTA_STARTOWA!$A$2:$D$340,2)</f>
        <v>19</v>
      </c>
      <c r="M105" s="43" t="str">
        <f>VLOOKUP($E105,LISTA_STARTOWA!$A$2:$D$340,3)</f>
        <v>HARA</v>
      </c>
      <c r="N105" s="43" t="str">
        <f>VLOOKUP($E105,LISTA_STARTOWA!$A$2:$E$340,4)</f>
        <v>ANNA</v>
      </c>
      <c r="O105" s="43">
        <f>VLOOKUP($E105,LISTA_STARTOWA!$A$2:$E$340,5)</f>
        <v>0</v>
      </c>
      <c r="P105" s="43" t="e">
        <f>VLOOKUP($E105,LISTA_STARTOWA!$A$2:$E$340,6)</f>
        <v>#REF!</v>
      </c>
      <c r="Q105" s="44">
        <f>VLOOKUP($E105,LISTA_STARTOWA!$A$2:$J$340,6)</f>
        <v>1979</v>
      </c>
      <c r="R105" s="44" t="str">
        <f>VLOOKUP($E105,LISTA_STARTOWA!$A$2:$I$340,9)</f>
        <v>K</v>
      </c>
      <c r="S105" s="12">
        <f>VLOOKUP($E105,LISTA_STARTOWA!$A$2:$HH$241,13)</f>
        <v>0</v>
      </c>
      <c r="T105" s="12">
        <f>VLOOKUP($E105,LISTA_STARTOWA!$A$2:$HH$241,14)</f>
        <v>0</v>
      </c>
    </row>
    <row r="106" spans="1:20" ht="15">
      <c r="A106" s="5">
        <v>104</v>
      </c>
      <c r="B106" s="78" t="s">
        <v>33</v>
      </c>
      <c r="C106" s="78">
        <v>1</v>
      </c>
      <c r="D106" s="78" t="s">
        <v>295</v>
      </c>
      <c r="E106" s="78">
        <v>739</v>
      </c>
      <c r="F106" s="79">
        <v>0.04350763888888889</v>
      </c>
      <c r="G106" s="78">
        <v>1</v>
      </c>
      <c r="H106" s="78" t="s">
        <v>44</v>
      </c>
      <c r="I106" s="78">
        <v>2</v>
      </c>
      <c r="K106" s="17">
        <f t="shared" si="1"/>
        <v>0.04350763888888889</v>
      </c>
      <c r="L106" s="42">
        <f>VLOOKUP($E106,LISTA_STARTOWA!$A$2:$D$340,2)</f>
        <v>113</v>
      </c>
      <c r="M106" s="43" t="str">
        <f>VLOOKUP($E106,LISTA_STARTOWA!$A$2:$D$340,3)</f>
        <v>MISIURA</v>
      </c>
      <c r="N106" s="43" t="str">
        <f>VLOOKUP($E106,LISTA_STARTOWA!$A$2:$E$340,4)</f>
        <v>JOANNA</v>
      </c>
      <c r="O106" s="43" t="str">
        <f>VLOOKUP($E106,LISTA_STARTOWA!$A$2:$E$340,5)</f>
        <v>DARŁOWO</v>
      </c>
      <c r="P106" s="43" t="e">
        <f>VLOOKUP($E106,LISTA_STARTOWA!$A$2:$E$340,6)</f>
        <v>#REF!</v>
      </c>
      <c r="Q106" s="44">
        <f>VLOOKUP($E106,LISTA_STARTOWA!$A$2:$J$340,6)</f>
        <v>0</v>
      </c>
      <c r="R106" s="44" t="str">
        <f>VLOOKUP($E106,LISTA_STARTOWA!$A$2:$I$340,9)</f>
        <v>K</v>
      </c>
      <c r="S106" s="12">
        <f>VLOOKUP($E106,LISTA_STARTOWA!$A$2:$HH$241,13)</f>
        <v>0</v>
      </c>
      <c r="T106" s="12">
        <f>VLOOKUP($E106,LISTA_STARTOWA!$A$2:$HH$241,14)</f>
        <v>0</v>
      </c>
    </row>
    <row r="107" spans="1:20" ht="15">
      <c r="A107" s="5">
        <v>105</v>
      </c>
      <c r="B107" s="78" t="s">
        <v>33</v>
      </c>
      <c r="C107" s="78">
        <v>2</v>
      </c>
      <c r="D107" s="78" t="s">
        <v>295</v>
      </c>
      <c r="E107" s="78">
        <v>626</v>
      </c>
      <c r="F107" s="79">
        <v>0.04363518518518519</v>
      </c>
      <c r="G107" s="78">
        <v>1</v>
      </c>
      <c r="H107" s="78" t="s">
        <v>44</v>
      </c>
      <c r="I107" s="78">
        <v>2</v>
      </c>
      <c r="K107" s="17">
        <f t="shared" si="1"/>
        <v>0.04363518518518519</v>
      </c>
      <c r="L107" s="42">
        <f>VLOOKUP($E107,LISTA_STARTOWA!$A$2:$D$340,2)</f>
        <v>59</v>
      </c>
      <c r="M107" s="43" t="str">
        <f>VLOOKUP($E107,LISTA_STARTOWA!$A$2:$D$340,3)</f>
        <v>DESZCZ</v>
      </c>
      <c r="N107" s="43" t="str">
        <f>VLOOKUP($E107,LISTA_STARTOWA!$A$2:$E$340,4)</f>
        <v>MARIUSZ</v>
      </c>
      <c r="O107" s="43" t="str">
        <f>VLOOKUP($E107,LISTA_STARTOWA!$A$2:$E$340,5)</f>
        <v>DARŁOWO</v>
      </c>
      <c r="P107" s="43" t="e">
        <f>VLOOKUP($E107,LISTA_STARTOWA!$A$2:$E$340,6)</f>
        <v>#REF!</v>
      </c>
      <c r="Q107" s="44">
        <f>VLOOKUP($E107,LISTA_STARTOWA!$A$2:$J$340,6)</f>
        <v>1965</v>
      </c>
      <c r="R107" s="44" t="str">
        <f>VLOOKUP($E107,LISTA_STARTOWA!$A$2:$I$340,9)</f>
        <v>M</v>
      </c>
      <c r="S107" s="12">
        <f>VLOOKUP($E107,LISTA_STARTOWA!$A$2:$HH$241,13)</f>
        <v>0</v>
      </c>
      <c r="T107" s="12">
        <f>VLOOKUP($E107,LISTA_STARTOWA!$A$2:$HH$241,14)</f>
        <v>0</v>
      </c>
    </row>
    <row r="108" spans="1:20" ht="15">
      <c r="A108" s="5">
        <v>106</v>
      </c>
      <c r="B108" s="78" t="s">
        <v>33</v>
      </c>
      <c r="C108" s="78">
        <v>3</v>
      </c>
      <c r="D108" s="78" t="s">
        <v>295</v>
      </c>
      <c r="E108" s="78">
        <v>351</v>
      </c>
      <c r="F108" s="79">
        <v>0.044409375</v>
      </c>
      <c r="G108" s="78">
        <v>1</v>
      </c>
      <c r="H108" s="78" t="s">
        <v>44</v>
      </c>
      <c r="I108" s="78">
        <v>2</v>
      </c>
      <c r="K108" s="17">
        <f t="shared" si="1"/>
        <v>0.044409375</v>
      </c>
      <c r="L108" s="42">
        <f>VLOOKUP($E108,LISTA_STARTOWA!$A$2:$D$340,2)</f>
        <v>82</v>
      </c>
      <c r="M108" s="43" t="str">
        <f>VLOOKUP($E108,LISTA_STARTOWA!$A$2:$D$340,3)</f>
        <v>GŁOGOWSKA</v>
      </c>
      <c r="N108" s="43" t="str">
        <f>VLOOKUP($E108,LISTA_STARTOWA!$A$2:$E$340,4)</f>
        <v>AGNIESZKA</v>
      </c>
      <c r="O108" s="43" t="str">
        <f>VLOOKUP($E108,LISTA_STARTOWA!$A$2:$E$340,5)</f>
        <v>DARŁOWO</v>
      </c>
      <c r="P108" s="43" t="e">
        <f>VLOOKUP($E108,LISTA_STARTOWA!$A$2:$E$340,6)</f>
        <v>#REF!</v>
      </c>
      <c r="Q108" s="44">
        <f>VLOOKUP($E108,LISTA_STARTOWA!$A$2:$J$340,6)</f>
        <v>1971</v>
      </c>
      <c r="R108" s="44" t="str">
        <f>VLOOKUP($E108,LISTA_STARTOWA!$A$2:$I$340,9)</f>
        <v>K</v>
      </c>
      <c r="S108" s="12">
        <f>VLOOKUP($E108,LISTA_STARTOWA!$A$2:$HH$241,13)</f>
        <v>0</v>
      </c>
      <c r="T108" s="12">
        <f>VLOOKUP($E108,LISTA_STARTOWA!$A$2:$HH$241,14)</f>
        <v>0</v>
      </c>
    </row>
    <row r="109" spans="1:20" ht="15">
      <c r="A109" s="5">
        <v>107</v>
      </c>
      <c r="B109" s="78" t="s">
        <v>33</v>
      </c>
      <c r="C109" s="78">
        <v>4</v>
      </c>
      <c r="D109" s="78" t="s">
        <v>295</v>
      </c>
      <c r="E109" s="78">
        <v>499</v>
      </c>
      <c r="F109" s="79">
        <v>0.04450127314814815</v>
      </c>
      <c r="G109" s="78">
        <v>1</v>
      </c>
      <c r="H109" s="78" t="s">
        <v>44</v>
      </c>
      <c r="I109" s="78">
        <v>1</v>
      </c>
      <c r="K109" s="17">
        <f t="shared" si="1"/>
        <v>0.04450127314814815</v>
      </c>
      <c r="L109" s="42">
        <f>VLOOKUP($E109,LISTA_STARTOWA!$A$2:$D$340,2)</f>
        <v>33</v>
      </c>
      <c r="M109" s="43" t="str">
        <f>VLOOKUP($E109,LISTA_STARTOWA!$A$2:$D$340,3)</f>
        <v>KOSOWSKA-PACHURA</v>
      </c>
      <c r="N109" s="43" t="str">
        <f>VLOOKUP($E109,LISTA_STARTOWA!$A$2:$E$340,4)</f>
        <v>EWELINA</v>
      </c>
      <c r="O109" s="43" t="str">
        <f>VLOOKUP($E109,LISTA_STARTOWA!$A$2:$E$340,5)</f>
        <v>SIANÓW</v>
      </c>
      <c r="P109" s="43" t="e">
        <f>VLOOKUP($E109,LISTA_STARTOWA!$A$2:$E$340,6)</f>
        <v>#REF!</v>
      </c>
      <c r="Q109" s="44">
        <f>VLOOKUP($E109,LISTA_STARTOWA!$A$2:$J$340,6)</f>
        <v>1986</v>
      </c>
      <c r="R109" s="44" t="str">
        <f>VLOOKUP($E109,LISTA_STARTOWA!$A$2:$I$340,9)</f>
        <v>K</v>
      </c>
      <c r="S109" s="12">
        <f>VLOOKUP($E109,LISTA_STARTOWA!$A$2:$HH$241,13)</f>
        <v>0</v>
      </c>
      <c r="T109" s="12">
        <f>VLOOKUP($E109,LISTA_STARTOWA!$A$2:$HH$241,14)</f>
        <v>0</v>
      </c>
    </row>
    <row r="110" spans="1:20" ht="15">
      <c r="A110" s="5">
        <v>108</v>
      </c>
      <c r="B110" s="78" t="s">
        <v>33</v>
      </c>
      <c r="C110" s="78">
        <v>5</v>
      </c>
      <c r="D110" s="78" t="s">
        <v>295</v>
      </c>
      <c r="E110" s="78">
        <v>132</v>
      </c>
      <c r="F110" s="79">
        <v>0.04450150462962963</v>
      </c>
      <c r="G110" s="78">
        <v>1</v>
      </c>
      <c r="H110" s="78" t="s">
        <v>44</v>
      </c>
      <c r="I110" s="78">
        <v>2</v>
      </c>
      <c r="K110" s="17">
        <f t="shared" si="1"/>
        <v>0.04450150462962963</v>
      </c>
      <c r="L110" s="42">
        <f>VLOOKUP($E110,LISTA_STARTOWA!$A$2:$D$340,2)</f>
        <v>6</v>
      </c>
      <c r="M110" s="43" t="str">
        <f>VLOOKUP($E110,LISTA_STARTOWA!$A$2:$D$340,3)</f>
        <v>KUC</v>
      </c>
      <c r="N110" s="43" t="str">
        <f>VLOOKUP($E110,LISTA_STARTOWA!$A$2:$E$340,4)</f>
        <v>SYLWIA</v>
      </c>
      <c r="O110" s="43" t="str">
        <f>VLOOKUP($E110,LISTA_STARTOWA!$A$2:$E$340,5)</f>
        <v>KOSZALIN</v>
      </c>
      <c r="P110" s="43" t="e">
        <f>VLOOKUP($E110,LISTA_STARTOWA!$A$2:$E$340,6)</f>
        <v>#REF!</v>
      </c>
      <c r="Q110" s="44">
        <f>VLOOKUP($E110,LISTA_STARTOWA!$A$2:$J$340,6)</f>
        <v>1981</v>
      </c>
      <c r="R110" s="44" t="str">
        <f>VLOOKUP($E110,LISTA_STARTOWA!$A$2:$I$340,9)</f>
        <v>K</v>
      </c>
      <c r="S110" s="12">
        <f>VLOOKUP($E110,LISTA_STARTOWA!$A$2:$HH$241,13)</f>
        <v>0</v>
      </c>
      <c r="T110" s="12">
        <f>VLOOKUP($E110,LISTA_STARTOWA!$A$2:$HH$241,14)</f>
        <v>0</v>
      </c>
    </row>
    <row r="111" spans="1:20" ht="15">
      <c r="A111" s="5">
        <v>109</v>
      </c>
      <c r="B111" s="78" t="s">
        <v>33</v>
      </c>
      <c r="C111" s="78">
        <v>6</v>
      </c>
      <c r="D111" s="78" t="s">
        <v>295</v>
      </c>
      <c r="E111" s="78">
        <v>177</v>
      </c>
      <c r="F111" s="79">
        <v>0.04555462962962963</v>
      </c>
      <c r="G111" s="78">
        <v>1</v>
      </c>
      <c r="H111" s="78" t="s">
        <v>44</v>
      </c>
      <c r="I111" s="78">
        <v>2</v>
      </c>
      <c r="K111" s="17">
        <f t="shared" si="1"/>
        <v>0.04555462962962963</v>
      </c>
      <c r="L111" s="42">
        <f>VLOOKUP($E111,LISTA_STARTOWA!$A$2:$D$340,2)</f>
        <v>45</v>
      </c>
      <c r="M111" s="43" t="str">
        <f>VLOOKUP($E111,LISTA_STARTOWA!$A$2:$D$340,3)</f>
        <v>ADAMELAK</v>
      </c>
      <c r="N111" s="43" t="str">
        <f>VLOOKUP($E111,LISTA_STARTOWA!$A$2:$E$340,4)</f>
        <v>KRZYSZTOF</v>
      </c>
      <c r="O111" s="43" t="str">
        <f>VLOOKUP($E111,LISTA_STARTOWA!$A$2:$E$340,5)</f>
        <v>DARŁOWO</v>
      </c>
      <c r="P111" s="43" t="e">
        <f>VLOOKUP($E111,LISTA_STARTOWA!$A$2:$E$340,6)</f>
        <v>#REF!</v>
      </c>
      <c r="Q111" s="44">
        <f>VLOOKUP($E111,LISTA_STARTOWA!$A$2:$J$340,6)</f>
        <v>1975</v>
      </c>
      <c r="R111" s="44" t="str">
        <f>VLOOKUP($E111,LISTA_STARTOWA!$A$2:$I$340,9)</f>
        <v>M</v>
      </c>
      <c r="S111" s="12">
        <f>VLOOKUP($E111,LISTA_STARTOWA!$A$2:$HH$241,13)</f>
        <v>0</v>
      </c>
      <c r="T111" s="12">
        <f>VLOOKUP($E111,LISTA_STARTOWA!$A$2:$HH$241,14)</f>
        <v>0</v>
      </c>
    </row>
    <row r="112" spans="1:20" ht="15">
      <c r="A112" s="5">
        <v>110</v>
      </c>
      <c r="B112" s="78" t="s">
        <v>33</v>
      </c>
      <c r="C112" s="78">
        <v>7</v>
      </c>
      <c r="D112" s="78" t="s">
        <v>295</v>
      </c>
      <c r="E112" s="78">
        <v>203</v>
      </c>
      <c r="F112" s="79">
        <v>0.04577083333333334</v>
      </c>
      <c r="G112" s="78">
        <v>1</v>
      </c>
      <c r="H112" s="78" t="s">
        <v>44</v>
      </c>
      <c r="I112" s="78">
        <v>4</v>
      </c>
      <c r="K112" s="17">
        <f t="shared" si="1"/>
        <v>0.04577083333333334</v>
      </c>
      <c r="L112" s="42">
        <f>VLOOKUP($E112,LISTA_STARTOWA!$A$2:$D$340,2)</f>
        <v>101</v>
      </c>
      <c r="M112" s="43" t="str">
        <f>VLOOKUP($E112,LISTA_STARTOWA!$A$2:$D$340,3)</f>
        <v>TELESIEWICZ</v>
      </c>
      <c r="N112" s="43" t="str">
        <f>VLOOKUP($E112,LISTA_STARTOWA!$A$2:$E$340,4)</f>
        <v>HENRYK</v>
      </c>
      <c r="O112" s="43" t="str">
        <f>VLOOKUP($E112,LISTA_STARTOWA!$A$2:$E$340,5)</f>
        <v>SŁAWNO</v>
      </c>
      <c r="P112" s="43" t="e">
        <f>VLOOKUP($E112,LISTA_STARTOWA!$A$2:$E$340,6)</f>
        <v>#REF!</v>
      </c>
      <c r="Q112" s="44">
        <f>VLOOKUP($E112,LISTA_STARTOWA!$A$2:$J$340,6)</f>
        <v>1947</v>
      </c>
      <c r="R112" s="44" t="str">
        <f>VLOOKUP($E112,LISTA_STARTOWA!$A$2:$I$340,9)</f>
        <v>M</v>
      </c>
      <c r="S112" s="12">
        <f>VLOOKUP($E112,LISTA_STARTOWA!$A$2:$HH$241,13)</f>
        <v>0</v>
      </c>
      <c r="T112" s="12">
        <f>VLOOKUP($E112,LISTA_STARTOWA!$A$2:$HH$241,14)</f>
        <v>0</v>
      </c>
    </row>
    <row r="113" spans="1:20" ht="15">
      <c r="A113" s="5">
        <v>111</v>
      </c>
      <c r="B113" s="78"/>
      <c r="C113" s="78"/>
      <c r="D113" s="78"/>
      <c r="E113" s="78"/>
      <c r="F113" s="79"/>
      <c r="G113" s="78"/>
      <c r="H113" s="78"/>
      <c r="I113" s="78"/>
      <c r="K113" s="17">
        <f t="shared" si="1"/>
        <v>0</v>
      </c>
      <c r="L113" s="42" t="e">
        <f>VLOOKUP($E113,LISTA_STARTOWA!$A$2:$D$340,2)</f>
        <v>#N/A</v>
      </c>
      <c r="M113" s="43" t="e">
        <f>VLOOKUP($E113,LISTA_STARTOWA!$A$2:$D$340,3)</f>
        <v>#N/A</v>
      </c>
      <c r="N113" s="43" t="e">
        <f>VLOOKUP($E113,LISTA_STARTOWA!$A$2:$E$340,4)</f>
        <v>#N/A</v>
      </c>
      <c r="O113" s="43" t="e">
        <f>VLOOKUP($E113,LISTA_STARTOWA!$A$2:$E$340,5)</f>
        <v>#N/A</v>
      </c>
      <c r="P113" s="43" t="e">
        <f>VLOOKUP($E113,LISTA_STARTOWA!$A$2:$E$340,6)</f>
        <v>#N/A</v>
      </c>
      <c r="Q113" s="44" t="e">
        <f>VLOOKUP($E113,LISTA_STARTOWA!$A$2:$J$340,6)</f>
        <v>#N/A</v>
      </c>
      <c r="R113" s="44" t="e">
        <f>VLOOKUP($E113,LISTA_STARTOWA!$A$2:$I$340,9)</f>
        <v>#N/A</v>
      </c>
      <c r="S113" s="12" t="e">
        <f>VLOOKUP($E113,LISTA_STARTOWA!$A$2:$HH$241,13)</f>
        <v>#N/A</v>
      </c>
      <c r="T113" s="12" t="e">
        <f>VLOOKUP($E113,LISTA_STARTOWA!$A$2:$HH$241,14)</f>
        <v>#N/A</v>
      </c>
    </row>
    <row r="114" spans="1:20" ht="15">
      <c r="A114" s="5">
        <v>112</v>
      </c>
      <c r="B114" s="78"/>
      <c r="C114" s="78"/>
      <c r="D114" s="78"/>
      <c r="E114" s="78"/>
      <c r="F114" s="79"/>
      <c r="G114" s="78"/>
      <c r="H114" s="78"/>
      <c r="I114" s="78"/>
      <c r="K114" s="17">
        <f t="shared" si="1"/>
        <v>0</v>
      </c>
      <c r="L114" s="42" t="e">
        <f>VLOOKUP($E114,LISTA_STARTOWA!$A$2:$D$340,2)</f>
        <v>#N/A</v>
      </c>
      <c r="M114" s="43" t="e">
        <f>VLOOKUP($E114,LISTA_STARTOWA!$A$2:$D$340,3)</f>
        <v>#N/A</v>
      </c>
      <c r="N114" s="43" t="e">
        <f>VLOOKUP($E114,LISTA_STARTOWA!$A$2:$E$340,4)</f>
        <v>#N/A</v>
      </c>
      <c r="O114" s="43" t="e">
        <f>VLOOKUP($E114,LISTA_STARTOWA!$A$2:$E$340,5)</f>
        <v>#N/A</v>
      </c>
      <c r="P114" s="43" t="e">
        <f>VLOOKUP($E114,LISTA_STARTOWA!$A$2:$E$340,6)</f>
        <v>#N/A</v>
      </c>
      <c r="Q114" s="44" t="e">
        <f>VLOOKUP($E114,LISTA_STARTOWA!$A$2:$J$340,6)</f>
        <v>#N/A</v>
      </c>
      <c r="R114" s="44" t="e">
        <f>VLOOKUP($E114,LISTA_STARTOWA!$A$2:$I$340,9)</f>
        <v>#N/A</v>
      </c>
      <c r="S114" s="12" t="e">
        <f>VLOOKUP($E114,LISTA_STARTOWA!$A$2:$HH$241,13)</f>
        <v>#N/A</v>
      </c>
      <c r="T114" s="12" t="e">
        <f>VLOOKUP($E114,LISTA_STARTOWA!$A$2:$HH$241,14)</f>
        <v>#N/A</v>
      </c>
    </row>
    <row r="115" spans="1:20" ht="15">
      <c r="A115" s="5">
        <v>113</v>
      </c>
      <c r="B115" s="78"/>
      <c r="C115" s="78"/>
      <c r="D115" s="78"/>
      <c r="E115" s="78"/>
      <c r="F115" s="79"/>
      <c r="G115" s="78"/>
      <c r="H115" s="78"/>
      <c r="I115" s="78"/>
      <c r="K115" s="17">
        <f t="shared" si="1"/>
        <v>0</v>
      </c>
      <c r="L115" s="42" t="e">
        <f>VLOOKUP($E115,LISTA_STARTOWA!$A$2:$D$340,2)</f>
        <v>#N/A</v>
      </c>
      <c r="M115" s="43" t="e">
        <f>VLOOKUP($E115,LISTA_STARTOWA!$A$2:$D$340,3)</f>
        <v>#N/A</v>
      </c>
      <c r="N115" s="43" t="e">
        <f>VLOOKUP($E115,LISTA_STARTOWA!$A$2:$E$340,4)</f>
        <v>#N/A</v>
      </c>
      <c r="O115" s="43" t="e">
        <f>VLOOKUP($E115,LISTA_STARTOWA!$A$2:$E$340,5)</f>
        <v>#N/A</v>
      </c>
      <c r="P115" s="43" t="e">
        <f>VLOOKUP($E115,LISTA_STARTOWA!$A$2:$E$340,6)</f>
        <v>#N/A</v>
      </c>
      <c r="Q115" s="44" t="e">
        <f>VLOOKUP($E115,LISTA_STARTOWA!$A$2:$J$340,6)</f>
        <v>#N/A</v>
      </c>
      <c r="R115" s="44" t="e">
        <f>VLOOKUP($E115,LISTA_STARTOWA!$A$2:$I$340,9)</f>
        <v>#N/A</v>
      </c>
      <c r="S115" s="12" t="e">
        <f>VLOOKUP($E115,LISTA_STARTOWA!$A$2:$HH$241,13)</f>
        <v>#N/A</v>
      </c>
      <c r="T115" s="12" t="e">
        <f>VLOOKUP($E115,LISTA_STARTOWA!$A$2:$HH$241,14)</f>
        <v>#N/A</v>
      </c>
    </row>
    <row r="116" spans="1:20" ht="15">
      <c r="A116" s="5">
        <v>114</v>
      </c>
      <c r="B116" s="78"/>
      <c r="C116" s="78"/>
      <c r="D116" s="78"/>
      <c r="E116" s="78"/>
      <c r="F116" s="79"/>
      <c r="G116" s="78"/>
      <c r="H116" s="78"/>
      <c r="I116" s="78"/>
      <c r="K116" s="17">
        <f t="shared" si="1"/>
        <v>0</v>
      </c>
      <c r="L116" s="42" t="e">
        <f>VLOOKUP($E116,LISTA_STARTOWA!$A$2:$D$340,2)</f>
        <v>#N/A</v>
      </c>
      <c r="M116" s="43" t="e">
        <f>VLOOKUP($E116,LISTA_STARTOWA!$A$2:$D$340,3)</f>
        <v>#N/A</v>
      </c>
      <c r="N116" s="43" t="e">
        <f>VLOOKUP($E116,LISTA_STARTOWA!$A$2:$E$340,4)</f>
        <v>#N/A</v>
      </c>
      <c r="O116" s="43" t="e">
        <f>VLOOKUP($E116,LISTA_STARTOWA!$A$2:$E$340,5)</f>
        <v>#N/A</v>
      </c>
      <c r="P116" s="43" t="e">
        <f>VLOOKUP($E116,LISTA_STARTOWA!$A$2:$E$340,6)</f>
        <v>#N/A</v>
      </c>
      <c r="Q116" s="44" t="e">
        <f>VLOOKUP($E116,LISTA_STARTOWA!$A$2:$J$340,6)</f>
        <v>#N/A</v>
      </c>
      <c r="R116" s="44" t="e">
        <f>VLOOKUP($E116,LISTA_STARTOWA!$A$2:$I$340,9)</f>
        <v>#N/A</v>
      </c>
      <c r="S116" s="12" t="e">
        <f>VLOOKUP($E116,LISTA_STARTOWA!$A$2:$HH$241,13)</f>
        <v>#N/A</v>
      </c>
      <c r="T116" s="12" t="e">
        <f>VLOOKUP($E116,LISTA_STARTOWA!$A$2:$HH$241,14)</f>
        <v>#N/A</v>
      </c>
    </row>
    <row r="117" spans="1:20" ht="15">
      <c r="A117" s="5">
        <v>115</v>
      </c>
      <c r="B117" s="78"/>
      <c r="C117" s="78"/>
      <c r="D117" s="78"/>
      <c r="E117" s="78"/>
      <c r="F117" s="79"/>
      <c r="G117" s="78"/>
      <c r="H117" s="78"/>
      <c r="I117" s="78"/>
      <c r="K117" s="17">
        <f t="shared" si="1"/>
        <v>0</v>
      </c>
      <c r="L117" s="42" t="e">
        <f>VLOOKUP($E117,LISTA_STARTOWA!$A$2:$D$340,2)</f>
        <v>#N/A</v>
      </c>
      <c r="M117" s="43" t="e">
        <f>VLOOKUP($E117,LISTA_STARTOWA!$A$2:$D$340,3)</f>
        <v>#N/A</v>
      </c>
      <c r="N117" s="43" t="e">
        <f>VLOOKUP($E117,LISTA_STARTOWA!$A$2:$E$340,4)</f>
        <v>#N/A</v>
      </c>
      <c r="O117" s="43" t="e">
        <f>VLOOKUP($E117,LISTA_STARTOWA!$A$2:$E$340,5)</f>
        <v>#N/A</v>
      </c>
      <c r="P117" s="43" t="e">
        <f>VLOOKUP($E117,LISTA_STARTOWA!$A$2:$E$340,6)</f>
        <v>#N/A</v>
      </c>
      <c r="Q117" s="44" t="e">
        <f>VLOOKUP($E117,LISTA_STARTOWA!$A$2:$J$340,6)</f>
        <v>#N/A</v>
      </c>
      <c r="R117" s="44" t="e">
        <f>VLOOKUP($E117,LISTA_STARTOWA!$A$2:$I$340,9)</f>
        <v>#N/A</v>
      </c>
      <c r="S117" s="12" t="e">
        <f>VLOOKUP($E117,LISTA_STARTOWA!$A$2:$HH$241,13)</f>
        <v>#N/A</v>
      </c>
      <c r="T117" s="12" t="e">
        <f>VLOOKUP($E117,LISTA_STARTOWA!$A$2:$HH$241,14)</f>
        <v>#N/A</v>
      </c>
    </row>
    <row r="118" spans="1:20" ht="15">
      <c r="A118" s="5">
        <v>116</v>
      </c>
      <c r="B118" s="78"/>
      <c r="C118" s="78"/>
      <c r="D118" s="78"/>
      <c r="E118" s="78"/>
      <c r="F118" s="79"/>
      <c r="G118" s="78"/>
      <c r="H118" s="78"/>
      <c r="I118" s="78"/>
      <c r="K118" s="17">
        <f t="shared" si="1"/>
        <v>0</v>
      </c>
      <c r="L118" s="42" t="e">
        <f>VLOOKUP($E118,LISTA_STARTOWA!$A$2:$D$340,2)</f>
        <v>#N/A</v>
      </c>
      <c r="M118" s="43" t="e">
        <f>VLOOKUP($E118,LISTA_STARTOWA!$A$2:$D$340,3)</f>
        <v>#N/A</v>
      </c>
      <c r="N118" s="43" t="e">
        <f>VLOOKUP($E118,LISTA_STARTOWA!$A$2:$E$340,4)</f>
        <v>#N/A</v>
      </c>
      <c r="O118" s="43" t="e">
        <f>VLOOKUP($E118,LISTA_STARTOWA!$A$2:$E$340,5)</f>
        <v>#N/A</v>
      </c>
      <c r="P118" s="43" t="e">
        <f>VLOOKUP($E118,LISTA_STARTOWA!$A$2:$E$340,6)</f>
        <v>#N/A</v>
      </c>
      <c r="Q118" s="44" t="e">
        <f>VLOOKUP($E118,LISTA_STARTOWA!$A$2:$J$340,6)</f>
        <v>#N/A</v>
      </c>
      <c r="R118" s="44" t="e">
        <f>VLOOKUP($E118,LISTA_STARTOWA!$A$2:$I$340,9)</f>
        <v>#N/A</v>
      </c>
      <c r="S118" s="12" t="e">
        <f>VLOOKUP($E118,LISTA_STARTOWA!$A$2:$HH$241,13)</f>
        <v>#N/A</v>
      </c>
      <c r="T118" s="12" t="e">
        <f>VLOOKUP($E118,LISTA_STARTOWA!$A$2:$HH$241,14)</f>
        <v>#N/A</v>
      </c>
    </row>
    <row r="119" spans="1:20" ht="15">
      <c r="A119" s="5">
        <v>117</v>
      </c>
      <c r="B119" s="78"/>
      <c r="C119" s="78"/>
      <c r="D119" s="78"/>
      <c r="E119" s="78"/>
      <c r="F119" s="79"/>
      <c r="G119" s="78"/>
      <c r="H119" s="78"/>
      <c r="I119" s="78"/>
      <c r="K119" s="17">
        <f t="shared" si="1"/>
        <v>0</v>
      </c>
      <c r="L119" s="42" t="e">
        <f>VLOOKUP($E119,LISTA_STARTOWA!$A$2:$D$340,2)</f>
        <v>#N/A</v>
      </c>
      <c r="M119" s="43" t="e">
        <f>VLOOKUP($E119,LISTA_STARTOWA!$A$2:$D$340,3)</f>
        <v>#N/A</v>
      </c>
      <c r="N119" s="43" t="e">
        <f>VLOOKUP($E119,LISTA_STARTOWA!$A$2:$E$340,4)</f>
        <v>#N/A</v>
      </c>
      <c r="O119" s="43" t="e">
        <f>VLOOKUP($E119,LISTA_STARTOWA!$A$2:$E$340,5)</f>
        <v>#N/A</v>
      </c>
      <c r="P119" s="43" t="e">
        <f>VLOOKUP($E119,LISTA_STARTOWA!$A$2:$E$340,6)</f>
        <v>#N/A</v>
      </c>
      <c r="Q119" s="44" t="e">
        <f>VLOOKUP($E119,LISTA_STARTOWA!$A$2:$J$340,6)</f>
        <v>#N/A</v>
      </c>
      <c r="R119" s="44" t="e">
        <f>VLOOKUP($E119,LISTA_STARTOWA!$A$2:$I$340,9)</f>
        <v>#N/A</v>
      </c>
      <c r="S119" s="12" t="e">
        <f>VLOOKUP($E119,LISTA_STARTOWA!$A$2:$HH$241,13)</f>
        <v>#N/A</v>
      </c>
      <c r="T119" s="12" t="e">
        <f>VLOOKUP($E119,LISTA_STARTOWA!$A$2:$HH$241,14)</f>
        <v>#N/A</v>
      </c>
    </row>
    <row r="120" spans="1:20" ht="15">
      <c r="A120" s="5">
        <v>118</v>
      </c>
      <c r="B120" s="78"/>
      <c r="C120" s="78"/>
      <c r="D120" s="78"/>
      <c r="E120" s="78"/>
      <c r="F120" s="79"/>
      <c r="G120" s="78"/>
      <c r="H120" s="78"/>
      <c r="I120" s="78"/>
      <c r="K120" s="17">
        <f t="shared" si="1"/>
        <v>0</v>
      </c>
      <c r="L120" s="42" t="e">
        <f>VLOOKUP($E120,LISTA_STARTOWA!$A$2:$D$340,2)</f>
        <v>#N/A</v>
      </c>
      <c r="M120" s="43" t="e">
        <f>VLOOKUP($E120,LISTA_STARTOWA!$A$2:$D$340,3)</f>
        <v>#N/A</v>
      </c>
      <c r="N120" s="43" t="e">
        <f>VLOOKUP($E120,LISTA_STARTOWA!$A$2:$E$340,4)</f>
        <v>#N/A</v>
      </c>
      <c r="O120" s="43" t="e">
        <f>VLOOKUP($E120,LISTA_STARTOWA!$A$2:$E$340,5)</f>
        <v>#N/A</v>
      </c>
      <c r="P120" s="43" t="e">
        <f>VLOOKUP($E120,LISTA_STARTOWA!$A$2:$E$340,6)</f>
        <v>#N/A</v>
      </c>
      <c r="Q120" s="44" t="e">
        <f>VLOOKUP($E120,LISTA_STARTOWA!$A$2:$J$340,7)</f>
        <v>#N/A</v>
      </c>
      <c r="R120" s="44" t="e">
        <f>VLOOKUP($E120,LISTA_STARTOWA!$A$2:$I$340,10)</f>
        <v>#N/A</v>
      </c>
      <c r="S120" s="12" t="e">
        <f>VLOOKUP($E120,LISTA_STARTOWA!$A$2:$HH$241,13)</f>
        <v>#N/A</v>
      </c>
      <c r="T120" s="12" t="e">
        <f>VLOOKUP($E120,LISTA_STARTOWA!$A$2:$HH$241,14)</f>
        <v>#N/A</v>
      </c>
    </row>
    <row r="121" spans="1:20" ht="15">
      <c r="A121" s="5">
        <v>119</v>
      </c>
      <c r="B121" s="78"/>
      <c r="C121" s="78"/>
      <c r="D121" s="78"/>
      <c r="E121" s="78"/>
      <c r="F121" s="79"/>
      <c r="G121" s="78"/>
      <c r="H121" s="78"/>
      <c r="I121" s="78"/>
      <c r="K121" s="17">
        <f t="shared" si="1"/>
        <v>0</v>
      </c>
      <c r="L121" s="42" t="e">
        <f>VLOOKUP($E121,LISTA_STARTOWA!$A$2:$D$340,2)</f>
        <v>#N/A</v>
      </c>
      <c r="M121" s="43" t="e">
        <f>VLOOKUP($E121,LISTA_STARTOWA!$A$2:$D$340,3)</f>
        <v>#N/A</v>
      </c>
      <c r="N121" s="43" t="e">
        <f>VLOOKUP($E121,LISTA_STARTOWA!$A$2:$E$340,4)</f>
        <v>#N/A</v>
      </c>
      <c r="O121" s="43" t="e">
        <f>VLOOKUP($E121,LISTA_STARTOWA!$A$2:$E$340,5)</f>
        <v>#N/A</v>
      </c>
      <c r="P121" s="43" t="e">
        <f>VLOOKUP($E121,LISTA_STARTOWA!$A$2:$E$340,6)</f>
        <v>#N/A</v>
      </c>
      <c r="Q121" s="44" t="e">
        <f>VLOOKUP($E121,LISTA_STARTOWA!$A$2:$J$340,7)</f>
        <v>#N/A</v>
      </c>
      <c r="R121" s="44" t="e">
        <f>VLOOKUP($E121,LISTA_STARTOWA!$A$2:$I$340,10)</f>
        <v>#N/A</v>
      </c>
      <c r="S121" s="12" t="e">
        <f>VLOOKUP($E121,LISTA_STARTOWA!$A$2:$HH$241,13)</f>
        <v>#N/A</v>
      </c>
      <c r="T121" s="12" t="e">
        <f>VLOOKUP($E121,LISTA_STARTOWA!$A$2:$HH$241,14)</f>
        <v>#N/A</v>
      </c>
    </row>
    <row r="122" spans="1:20" ht="15">
      <c r="A122" s="5">
        <v>120</v>
      </c>
      <c r="B122" s="78"/>
      <c r="C122" s="78"/>
      <c r="D122" s="78"/>
      <c r="E122" s="78"/>
      <c r="F122" s="79"/>
      <c r="G122" s="78"/>
      <c r="H122" s="78"/>
      <c r="I122" s="78"/>
      <c r="K122" s="17">
        <f t="shared" si="1"/>
        <v>0</v>
      </c>
      <c r="L122" s="42" t="e">
        <f>VLOOKUP($E122,LISTA_STARTOWA!$A$2:$D$340,2)</f>
        <v>#N/A</v>
      </c>
      <c r="M122" s="43" t="e">
        <f>VLOOKUP($E122,LISTA_STARTOWA!$A$2:$D$340,3)</f>
        <v>#N/A</v>
      </c>
      <c r="N122" s="43" t="e">
        <f>VLOOKUP($E122,LISTA_STARTOWA!$A$2:$E$340,4)</f>
        <v>#N/A</v>
      </c>
      <c r="O122" s="43" t="e">
        <f>VLOOKUP($E122,LISTA_STARTOWA!$A$2:$E$340,5)</f>
        <v>#N/A</v>
      </c>
      <c r="P122" s="43" t="e">
        <f>VLOOKUP($E122,LISTA_STARTOWA!$A$2:$E$340,6)</f>
        <v>#N/A</v>
      </c>
      <c r="Q122" s="44" t="e">
        <f>VLOOKUP($E122,LISTA_STARTOWA!$A$2:$J$340,7)</f>
        <v>#N/A</v>
      </c>
      <c r="R122" s="44" t="e">
        <f>VLOOKUP($E122,LISTA_STARTOWA!$A$2:$I$340,10)</f>
        <v>#N/A</v>
      </c>
      <c r="S122" s="12" t="e">
        <f>VLOOKUP($E122,LISTA_STARTOWA!$A$2:$HH$241,13)</f>
        <v>#N/A</v>
      </c>
      <c r="T122" s="12" t="e">
        <f>VLOOKUP($E122,LISTA_STARTOWA!$A$2:$HH$241,14)</f>
        <v>#N/A</v>
      </c>
    </row>
    <row r="123" spans="1:20" ht="15">
      <c r="A123" s="5">
        <v>121</v>
      </c>
      <c r="B123" s="78"/>
      <c r="C123" s="78"/>
      <c r="D123" s="78"/>
      <c r="E123" s="78"/>
      <c r="F123" s="79"/>
      <c r="G123" s="78"/>
      <c r="H123" s="78"/>
      <c r="I123" s="78"/>
      <c r="K123" s="17">
        <f t="shared" si="1"/>
        <v>0</v>
      </c>
      <c r="L123" s="42" t="e">
        <f>VLOOKUP($E123,LISTA_STARTOWA!$A$2:$D$340,2)</f>
        <v>#N/A</v>
      </c>
      <c r="M123" s="43" t="e">
        <f>VLOOKUP($E123,LISTA_STARTOWA!$A$2:$D$340,3)</f>
        <v>#N/A</v>
      </c>
      <c r="N123" s="43" t="e">
        <f>VLOOKUP($E123,LISTA_STARTOWA!$A$2:$E$340,4)</f>
        <v>#N/A</v>
      </c>
      <c r="O123" s="43" t="e">
        <f>VLOOKUP($E123,LISTA_STARTOWA!$A$2:$E$340,5)</f>
        <v>#N/A</v>
      </c>
      <c r="P123" s="43" t="e">
        <f>VLOOKUP($E123,LISTA_STARTOWA!$A$2:$E$340,6)</f>
        <v>#N/A</v>
      </c>
      <c r="Q123" s="44" t="e">
        <f>VLOOKUP($E123,LISTA_STARTOWA!$A$2:$J$340,7)</f>
        <v>#N/A</v>
      </c>
      <c r="R123" s="44" t="e">
        <f>VLOOKUP($E123,LISTA_STARTOWA!$A$2:$I$340,10)</f>
        <v>#N/A</v>
      </c>
      <c r="S123" s="12" t="e">
        <f>VLOOKUP($E123,LISTA_STARTOWA!$A$2:$HH$241,13)</f>
        <v>#N/A</v>
      </c>
      <c r="T123" s="12" t="e">
        <f>VLOOKUP($E123,LISTA_STARTOWA!$A$2:$HH$241,14)</f>
        <v>#N/A</v>
      </c>
    </row>
    <row r="124" spans="1:20" ht="15">
      <c r="A124" s="5">
        <v>122</v>
      </c>
      <c r="B124" s="78"/>
      <c r="C124" s="78"/>
      <c r="D124" s="78"/>
      <c r="E124" s="78"/>
      <c r="F124" s="79"/>
      <c r="G124" s="78"/>
      <c r="H124" s="78"/>
      <c r="I124" s="78"/>
      <c r="K124" s="17">
        <f t="shared" si="1"/>
        <v>0</v>
      </c>
      <c r="L124" s="42" t="e">
        <f>VLOOKUP($E124,LISTA_STARTOWA!$A$2:$D$340,2)</f>
        <v>#N/A</v>
      </c>
      <c r="M124" s="43" t="e">
        <f>VLOOKUP($E124,LISTA_STARTOWA!$A$2:$D$340,3)</f>
        <v>#N/A</v>
      </c>
      <c r="N124" s="43" t="e">
        <f>VLOOKUP($E124,LISTA_STARTOWA!$A$2:$E$340,4)</f>
        <v>#N/A</v>
      </c>
      <c r="O124" s="43" t="e">
        <f>VLOOKUP($E124,LISTA_STARTOWA!$A$2:$E$340,5)</f>
        <v>#N/A</v>
      </c>
      <c r="P124" s="43" t="e">
        <f>VLOOKUP($E124,LISTA_STARTOWA!$A$2:$E$340,6)</f>
        <v>#N/A</v>
      </c>
      <c r="Q124" s="44" t="e">
        <f>VLOOKUP($E124,LISTA_STARTOWA!$A$2:$J$340,7)</f>
        <v>#N/A</v>
      </c>
      <c r="R124" s="44" t="e">
        <f>VLOOKUP($E124,LISTA_STARTOWA!$A$2:$I$340,10)</f>
        <v>#N/A</v>
      </c>
      <c r="S124" s="12" t="e">
        <f>VLOOKUP($E124,LISTA_STARTOWA!$A$2:$HH$241,13)</f>
        <v>#N/A</v>
      </c>
      <c r="T124" s="12" t="e">
        <f>VLOOKUP($E124,LISTA_STARTOWA!$A$2:$HH$241,14)</f>
        <v>#N/A</v>
      </c>
    </row>
    <row r="125" spans="1:20" ht="15">
      <c r="A125" s="5">
        <v>123</v>
      </c>
      <c r="B125" s="78"/>
      <c r="C125" s="78"/>
      <c r="D125" s="78"/>
      <c r="E125" s="78"/>
      <c r="F125" s="79"/>
      <c r="G125" s="78"/>
      <c r="H125" s="78"/>
      <c r="I125" s="78"/>
      <c r="K125" s="17">
        <f t="shared" si="1"/>
        <v>0</v>
      </c>
      <c r="L125" s="42" t="e">
        <f>VLOOKUP($E125,LISTA_STARTOWA!$A$2:$D$340,2)</f>
        <v>#N/A</v>
      </c>
      <c r="M125" s="43" t="e">
        <f>VLOOKUP($E125,LISTA_STARTOWA!$A$2:$D$340,3)</f>
        <v>#N/A</v>
      </c>
      <c r="N125" s="43" t="e">
        <f>VLOOKUP($E125,LISTA_STARTOWA!$A$2:$E$340,4)</f>
        <v>#N/A</v>
      </c>
      <c r="O125" s="43" t="e">
        <f>VLOOKUP($E125,LISTA_STARTOWA!$A$2:$E$340,5)</f>
        <v>#N/A</v>
      </c>
      <c r="P125" s="43" t="e">
        <f>VLOOKUP($E125,LISTA_STARTOWA!$A$2:$E$340,6)</f>
        <v>#N/A</v>
      </c>
      <c r="Q125" s="44" t="e">
        <f>VLOOKUP($E125,LISTA_STARTOWA!$A$2:$J$340,7)</f>
        <v>#N/A</v>
      </c>
      <c r="R125" s="44" t="e">
        <f>VLOOKUP($E125,LISTA_STARTOWA!$A$2:$I$340,10)</f>
        <v>#N/A</v>
      </c>
      <c r="S125" s="12" t="e">
        <f>VLOOKUP($E125,LISTA_STARTOWA!$A$2:$HH$241,13)</f>
        <v>#N/A</v>
      </c>
      <c r="T125" s="12" t="e">
        <f>VLOOKUP($E125,LISTA_STARTOWA!$A$2:$HH$241,14)</f>
        <v>#N/A</v>
      </c>
    </row>
    <row r="126" spans="1:20" ht="15">
      <c r="A126" s="5">
        <v>124</v>
      </c>
      <c r="B126" s="78"/>
      <c r="C126" s="78"/>
      <c r="D126" s="78"/>
      <c r="E126" s="78"/>
      <c r="F126" s="79"/>
      <c r="G126" s="78"/>
      <c r="H126" s="78"/>
      <c r="I126" s="78"/>
      <c r="K126" s="17">
        <f t="shared" si="1"/>
        <v>0</v>
      </c>
      <c r="L126" s="42" t="e">
        <f>VLOOKUP($E126,LISTA_STARTOWA!$A$2:$D$340,2)</f>
        <v>#N/A</v>
      </c>
      <c r="M126" s="43" t="e">
        <f>VLOOKUP($E126,LISTA_STARTOWA!$A$2:$D$340,3)</f>
        <v>#N/A</v>
      </c>
      <c r="N126" s="43" t="e">
        <f>VLOOKUP($E126,LISTA_STARTOWA!$A$2:$E$340,4)</f>
        <v>#N/A</v>
      </c>
      <c r="O126" s="43" t="e">
        <f>VLOOKUP($E126,LISTA_STARTOWA!$A$2:$E$340,5)</f>
        <v>#N/A</v>
      </c>
      <c r="P126" s="43" t="e">
        <f>VLOOKUP($E126,LISTA_STARTOWA!$A$2:$E$340,6)</f>
        <v>#N/A</v>
      </c>
      <c r="Q126" s="44" t="e">
        <f>VLOOKUP($E126,LISTA_STARTOWA!$A$2:$J$340,7)</f>
        <v>#N/A</v>
      </c>
      <c r="R126" s="44" t="e">
        <f>VLOOKUP($E126,LISTA_STARTOWA!$A$2:$I$340,10)</f>
        <v>#N/A</v>
      </c>
      <c r="S126" s="12" t="e">
        <f>VLOOKUP($E126,LISTA_STARTOWA!$A$2:$HH$241,13)</f>
        <v>#N/A</v>
      </c>
      <c r="T126" s="12" t="e">
        <f>VLOOKUP($E126,LISTA_STARTOWA!$A$2:$HH$241,14)</f>
        <v>#N/A</v>
      </c>
    </row>
    <row r="127" spans="1:20" ht="15">
      <c r="A127" s="5">
        <v>125</v>
      </c>
      <c r="B127" s="78"/>
      <c r="C127" s="78"/>
      <c r="D127" s="78"/>
      <c r="E127" s="78"/>
      <c r="F127" s="79"/>
      <c r="G127" s="78"/>
      <c r="H127" s="78"/>
      <c r="I127" s="78"/>
      <c r="K127" s="17">
        <f t="shared" si="1"/>
        <v>0</v>
      </c>
      <c r="L127" s="42" t="e">
        <f>VLOOKUP($E127,LISTA_STARTOWA!$A$2:$D$340,2)</f>
        <v>#N/A</v>
      </c>
      <c r="M127" s="43" t="e">
        <f>VLOOKUP($E127,LISTA_STARTOWA!$A$2:$D$340,3)</f>
        <v>#N/A</v>
      </c>
      <c r="N127" s="43" t="e">
        <f>VLOOKUP($E127,LISTA_STARTOWA!$A$2:$E$340,4)</f>
        <v>#N/A</v>
      </c>
      <c r="O127" s="43" t="e">
        <f>VLOOKUP($E127,LISTA_STARTOWA!$A$2:$E$340,5)</f>
        <v>#N/A</v>
      </c>
      <c r="P127" s="43" t="e">
        <f>VLOOKUP($E127,LISTA_STARTOWA!$A$2:$E$340,6)</f>
        <v>#N/A</v>
      </c>
      <c r="Q127" s="44" t="e">
        <f>VLOOKUP($E127,LISTA_STARTOWA!$A$2:$J$340,7)</f>
        <v>#N/A</v>
      </c>
      <c r="R127" s="44" t="e">
        <f>VLOOKUP($E127,LISTA_STARTOWA!$A$2:$I$340,10)</f>
        <v>#N/A</v>
      </c>
      <c r="S127" s="12" t="e">
        <f>VLOOKUP($E127,LISTA_STARTOWA!$A$2:$HH$241,13)</f>
        <v>#N/A</v>
      </c>
      <c r="T127" s="12" t="e">
        <f>VLOOKUP($E127,LISTA_STARTOWA!$A$2:$HH$241,14)</f>
        <v>#N/A</v>
      </c>
    </row>
    <row r="128" spans="1:20" ht="15">
      <c r="A128" s="5">
        <v>126</v>
      </c>
      <c r="B128" s="78"/>
      <c r="C128" s="78"/>
      <c r="D128" s="78"/>
      <c r="E128" s="78"/>
      <c r="F128" s="79"/>
      <c r="G128" s="78"/>
      <c r="H128" s="78"/>
      <c r="I128" s="78"/>
      <c r="K128" s="17">
        <f t="shared" si="1"/>
        <v>0</v>
      </c>
      <c r="L128" s="42" t="e">
        <f>VLOOKUP($E128,LISTA_STARTOWA!$A$2:$D$340,2)</f>
        <v>#N/A</v>
      </c>
      <c r="M128" s="43" t="e">
        <f>VLOOKUP($E128,LISTA_STARTOWA!$A$2:$D$340,3)</f>
        <v>#N/A</v>
      </c>
      <c r="N128" s="43" t="e">
        <f>VLOOKUP($E128,LISTA_STARTOWA!$A$2:$E$340,4)</f>
        <v>#N/A</v>
      </c>
      <c r="O128" s="43" t="e">
        <f>VLOOKUP($E128,LISTA_STARTOWA!$A$2:$E$340,5)</f>
        <v>#N/A</v>
      </c>
      <c r="P128" s="43" t="e">
        <f>VLOOKUP($E128,LISTA_STARTOWA!$A$2:$E$340,6)</f>
        <v>#N/A</v>
      </c>
      <c r="Q128" s="44" t="e">
        <f>VLOOKUP($E128,LISTA_STARTOWA!$A$2:$J$340,7)</f>
        <v>#N/A</v>
      </c>
      <c r="R128" s="44" t="e">
        <f>VLOOKUP($E128,LISTA_STARTOWA!$A$2:$I$340,10)</f>
        <v>#N/A</v>
      </c>
      <c r="S128" s="12" t="e">
        <f>VLOOKUP($E128,LISTA_STARTOWA!$A$2:$HH$241,13)</f>
        <v>#N/A</v>
      </c>
      <c r="T128" s="12" t="e">
        <f>VLOOKUP($E128,LISTA_STARTOWA!$A$2:$HH$241,14)</f>
        <v>#N/A</v>
      </c>
    </row>
    <row r="129" spans="1:20" ht="15">
      <c r="A129" s="5">
        <v>127</v>
      </c>
      <c r="B129" s="78"/>
      <c r="C129" s="78"/>
      <c r="D129" s="78"/>
      <c r="E129" s="78"/>
      <c r="F129" s="79"/>
      <c r="G129" s="78"/>
      <c r="H129" s="78"/>
      <c r="I129" s="78"/>
      <c r="K129" s="17">
        <f t="shared" si="1"/>
        <v>0</v>
      </c>
      <c r="L129" s="42" t="e">
        <f>VLOOKUP($E129,LISTA_STARTOWA!$A$2:$D$340,2)</f>
        <v>#N/A</v>
      </c>
      <c r="M129" s="43" t="e">
        <f>VLOOKUP($E129,LISTA_STARTOWA!$A$2:$D$340,3)</f>
        <v>#N/A</v>
      </c>
      <c r="N129" s="43" t="e">
        <f>VLOOKUP($E129,LISTA_STARTOWA!$A$2:$E$340,4)</f>
        <v>#N/A</v>
      </c>
      <c r="O129" s="43" t="e">
        <f>VLOOKUP($E129,LISTA_STARTOWA!$A$2:$E$340,5)</f>
        <v>#N/A</v>
      </c>
      <c r="P129" s="43" t="e">
        <f>VLOOKUP($E129,LISTA_STARTOWA!$A$2:$E$340,6)</f>
        <v>#N/A</v>
      </c>
      <c r="Q129" s="44" t="e">
        <f>VLOOKUP($E129,LISTA_STARTOWA!$A$2:$J$340,7)</f>
        <v>#N/A</v>
      </c>
      <c r="R129" s="44" t="e">
        <f>VLOOKUP($E129,LISTA_STARTOWA!$A$2:$I$340,10)</f>
        <v>#N/A</v>
      </c>
      <c r="S129" s="12" t="e">
        <f>VLOOKUP($E129,LISTA_STARTOWA!$A$2:$HH$241,13)</f>
        <v>#N/A</v>
      </c>
      <c r="T129" s="12" t="e">
        <f>VLOOKUP($E129,LISTA_STARTOWA!$A$2:$HH$241,14)</f>
        <v>#N/A</v>
      </c>
    </row>
    <row r="130" spans="1:20" ht="15">
      <c r="A130" s="5">
        <v>128</v>
      </c>
      <c r="B130" s="78"/>
      <c r="C130" s="78"/>
      <c r="D130" s="78"/>
      <c r="E130" s="78"/>
      <c r="F130" s="79"/>
      <c r="G130" s="78"/>
      <c r="H130" s="78"/>
      <c r="I130" s="78"/>
      <c r="K130" s="17">
        <f t="shared" si="1"/>
        <v>0</v>
      </c>
      <c r="L130" s="42" t="e">
        <f>VLOOKUP($E130,LISTA_STARTOWA!$A$2:$D$340,2)</f>
        <v>#N/A</v>
      </c>
      <c r="M130" s="43" t="e">
        <f>VLOOKUP($E130,LISTA_STARTOWA!$A$2:$D$340,3)</f>
        <v>#N/A</v>
      </c>
      <c r="N130" s="43" t="e">
        <f>VLOOKUP($E130,LISTA_STARTOWA!$A$2:$E$340,4)</f>
        <v>#N/A</v>
      </c>
      <c r="O130" s="43" t="e">
        <f>VLOOKUP($E130,LISTA_STARTOWA!$A$2:$E$340,5)</f>
        <v>#N/A</v>
      </c>
      <c r="P130" s="43" t="e">
        <f>VLOOKUP($E130,LISTA_STARTOWA!$A$2:$E$340,6)</f>
        <v>#N/A</v>
      </c>
      <c r="Q130" s="44" t="e">
        <f>VLOOKUP($E130,LISTA_STARTOWA!$A$2:$J$340,7)</f>
        <v>#N/A</v>
      </c>
      <c r="R130" s="44" t="e">
        <f>VLOOKUP($E130,LISTA_STARTOWA!$A$2:$I$340,10)</f>
        <v>#N/A</v>
      </c>
      <c r="S130" s="12" t="e">
        <f>VLOOKUP($E130,LISTA_STARTOWA!$A$2:$HH$241,13)</f>
        <v>#N/A</v>
      </c>
      <c r="T130" s="12" t="e">
        <f>VLOOKUP($E130,LISTA_STARTOWA!$A$2:$HH$241,14)</f>
        <v>#N/A</v>
      </c>
    </row>
    <row r="131" spans="1:20" ht="15">
      <c r="A131" s="5">
        <v>129</v>
      </c>
      <c r="B131" s="78"/>
      <c r="C131" s="78"/>
      <c r="D131" s="78"/>
      <c r="E131" s="78"/>
      <c r="F131" s="79"/>
      <c r="G131" s="78"/>
      <c r="H131" s="78"/>
      <c r="I131" s="78"/>
      <c r="K131" s="17">
        <f t="shared" si="1"/>
        <v>0</v>
      </c>
      <c r="L131" s="42" t="e">
        <f>VLOOKUP($E131,LISTA_STARTOWA!$A$2:$D$340,2)</f>
        <v>#N/A</v>
      </c>
      <c r="M131" s="43" t="e">
        <f>VLOOKUP($E131,LISTA_STARTOWA!$A$2:$D$340,3)</f>
        <v>#N/A</v>
      </c>
      <c r="N131" s="43" t="e">
        <f>VLOOKUP($E131,LISTA_STARTOWA!$A$2:$E$340,4)</f>
        <v>#N/A</v>
      </c>
      <c r="O131" s="43" t="e">
        <f>VLOOKUP($E131,LISTA_STARTOWA!$A$2:$E$340,5)</f>
        <v>#N/A</v>
      </c>
      <c r="P131" s="43" t="e">
        <f>VLOOKUP($E131,LISTA_STARTOWA!$A$2:$E$340,6)</f>
        <v>#N/A</v>
      </c>
      <c r="Q131" s="44" t="e">
        <f>VLOOKUP($E131,LISTA_STARTOWA!$A$2:$J$340,7)</f>
        <v>#N/A</v>
      </c>
      <c r="R131" s="44" t="e">
        <f>VLOOKUP($E131,LISTA_STARTOWA!$A$2:$I$340,10)</f>
        <v>#N/A</v>
      </c>
      <c r="S131" s="12" t="e">
        <f>VLOOKUP($E131,LISTA_STARTOWA!$A$2:$HH$241,13)</f>
        <v>#N/A</v>
      </c>
      <c r="T131" s="12" t="e">
        <f>VLOOKUP($E131,LISTA_STARTOWA!$A$2:$HH$241,14)</f>
        <v>#N/A</v>
      </c>
    </row>
    <row r="132" spans="1:20" ht="15">
      <c r="A132" s="5">
        <v>130</v>
      </c>
      <c r="B132" s="78"/>
      <c r="C132" s="78"/>
      <c r="D132" s="78"/>
      <c r="E132" s="78"/>
      <c r="F132" s="79"/>
      <c r="G132" s="78"/>
      <c r="H132" s="78"/>
      <c r="I132" s="78"/>
      <c r="K132" s="17">
        <f t="shared" si="1"/>
        <v>0</v>
      </c>
      <c r="L132" s="42" t="e">
        <f>VLOOKUP($E132,LISTA_STARTOWA!$A$2:$D$340,2)</f>
        <v>#N/A</v>
      </c>
      <c r="M132" s="43" t="e">
        <f>VLOOKUP($E132,LISTA_STARTOWA!$A$2:$D$340,3)</f>
        <v>#N/A</v>
      </c>
      <c r="N132" s="43" t="e">
        <f>VLOOKUP($E132,LISTA_STARTOWA!$A$2:$E$340,4)</f>
        <v>#N/A</v>
      </c>
      <c r="O132" s="43" t="e">
        <f>VLOOKUP($E132,LISTA_STARTOWA!$A$2:$E$340,5)</f>
        <v>#N/A</v>
      </c>
      <c r="P132" s="43" t="e">
        <f>VLOOKUP($E132,LISTA_STARTOWA!$A$2:$E$340,6)</f>
        <v>#N/A</v>
      </c>
      <c r="Q132" s="44" t="e">
        <f>VLOOKUP($E132,LISTA_STARTOWA!$A$2:$J$340,7)</f>
        <v>#N/A</v>
      </c>
      <c r="R132" s="44" t="e">
        <f>VLOOKUP($E132,LISTA_STARTOWA!$A$2:$I$340,10)</f>
        <v>#N/A</v>
      </c>
      <c r="S132" s="12" t="e">
        <f>VLOOKUP($E132,LISTA_STARTOWA!$A$2:$HH$241,13)</f>
        <v>#N/A</v>
      </c>
      <c r="T132" s="12" t="e">
        <f>VLOOKUP($E132,LISTA_STARTOWA!$A$2:$HH$241,14)</f>
        <v>#N/A</v>
      </c>
    </row>
    <row r="133" spans="1:20" ht="15">
      <c r="A133" s="5">
        <v>131</v>
      </c>
      <c r="B133" s="78"/>
      <c r="C133" s="78"/>
      <c r="D133" s="78"/>
      <c r="E133" s="78"/>
      <c r="F133" s="79"/>
      <c r="G133" s="78"/>
      <c r="H133" s="78"/>
      <c r="I133" s="78"/>
      <c r="K133" s="17">
        <f t="shared" si="1"/>
        <v>0</v>
      </c>
      <c r="L133" s="42" t="e">
        <f>VLOOKUP($E133,LISTA_STARTOWA!$A$2:$D$340,2)</f>
        <v>#N/A</v>
      </c>
      <c r="M133" s="43" t="e">
        <f>VLOOKUP($E133,LISTA_STARTOWA!$A$2:$D$340,3)</f>
        <v>#N/A</v>
      </c>
      <c r="N133" s="43" t="e">
        <f>VLOOKUP($E133,LISTA_STARTOWA!$A$2:$E$340,4)</f>
        <v>#N/A</v>
      </c>
      <c r="O133" s="43" t="e">
        <f>VLOOKUP($E133,LISTA_STARTOWA!$A$2:$E$340,5)</f>
        <v>#N/A</v>
      </c>
      <c r="P133" s="43" t="e">
        <f>VLOOKUP($E133,LISTA_STARTOWA!$A$2:$E$340,6)</f>
        <v>#N/A</v>
      </c>
      <c r="Q133" s="44" t="e">
        <f>VLOOKUP($E133,LISTA_STARTOWA!$A$2:$J$340,7)</f>
        <v>#N/A</v>
      </c>
      <c r="R133" s="44" t="e">
        <f>VLOOKUP($E133,LISTA_STARTOWA!$A$2:$I$340,10)</f>
        <v>#N/A</v>
      </c>
      <c r="S133" s="12" t="e">
        <f>VLOOKUP($E133,LISTA_STARTOWA!$A$2:$HH$241,13)</f>
        <v>#N/A</v>
      </c>
      <c r="T133" s="12" t="e">
        <f>VLOOKUP($E133,LISTA_STARTOWA!$A$2:$HH$241,14)</f>
        <v>#N/A</v>
      </c>
    </row>
    <row r="134" spans="1:20" ht="15">
      <c r="A134" s="5">
        <v>132</v>
      </c>
      <c r="B134" s="72"/>
      <c r="C134" s="72"/>
      <c r="D134" s="72"/>
      <c r="E134" s="72"/>
      <c r="F134" s="73"/>
      <c r="G134" s="72"/>
      <c r="H134" s="72"/>
      <c r="I134" s="72"/>
      <c r="K134" s="17">
        <f aca="true" t="shared" si="2" ref="K134:K152">F134</f>
        <v>0</v>
      </c>
      <c r="L134" s="42" t="e">
        <f>VLOOKUP($E134,LISTA_STARTOWA!$A$2:$D$340,2)</f>
        <v>#N/A</v>
      </c>
      <c r="M134" s="43" t="e">
        <f>VLOOKUP($E134,LISTA_STARTOWA!$A$2:$D$340,3)</f>
        <v>#N/A</v>
      </c>
      <c r="N134" s="43" t="e">
        <f>VLOOKUP($E134,LISTA_STARTOWA!$A$2:$E$340,4)</f>
        <v>#N/A</v>
      </c>
      <c r="O134" s="43" t="e">
        <f>VLOOKUP($E134,LISTA_STARTOWA!$A$2:$E$340,5)</f>
        <v>#N/A</v>
      </c>
      <c r="P134" s="43" t="e">
        <f>VLOOKUP($E134,LISTA_STARTOWA!$A$2:$E$340,6)</f>
        <v>#N/A</v>
      </c>
      <c r="Q134" s="44" t="e">
        <f>VLOOKUP($E134,LISTA_STARTOWA!$A$2:$J$340,7)</f>
        <v>#N/A</v>
      </c>
      <c r="R134" s="44" t="e">
        <f>VLOOKUP($E134,LISTA_STARTOWA!$A$2:$I$340,10)</f>
        <v>#N/A</v>
      </c>
      <c r="S134" s="12" t="e">
        <f>VLOOKUP($E134,LISTA_STARTOWA!$A$2:$HH$241,13)</f>
        <v>#N/A</v>
      </c>
      <c r="T134" s="12" t="e">
        <f>VLOOKUP($E134,LISTA_STARTOWA!$A$2:$HH$241,14)</f>
        <v>#N/A</v>
      </c>
    </row>
    <row r="135" spans="1:20" ht="15">
      <c r="A135" s="5">
        <v>133</v>
      </c>
      <c r="B135" s="72"/>
      <c r="C135" s="72"/>
      <c r="D135" s="72"/>
      <c r="E135" s="72"/>
      <c r="F135" s="73"/>
      <c r="G135" s="72"/>
      <c r="H135" s="72"/>
      <c r="I135" s="72"/>
      <c r="K135" s="17">
        <f t="shared" si="2"/>
        <v>0</v>
      </c>
      <c r="L135" s="42" t="e">
        <f>VLOOKUP($E135,LISTA_STARTOWA!$A$2:$D$340,2)</f>
        <v>#N/A</v>
      </c>
      <c r="M135" s="43" t="e">
        <f>VLOOKUP($E135,LISTA_STARTOWA!$A$2:$D$340,3)</f>
        <v>#N/A</v>
      </c>
      <c r="N135" s="43" t="e">
        <f>VLOOKUP($E135,LISTA_STARTOWA!$A$2:$E$340,4)</f>
        <v>#N/A</v>
      </c>
      <c r="O135" s="43" t="e">
        <f>VLOOKUP($E135,LISTA_STARTOWA!$A$2:$E$340,5)</f>
        <v>#N/A</v>
      </c>
      <c r="P135" s="43" t="e">
        <f>VLOOKUP($E135,LISTA_STARTOWA!$A$2:$E$340,6)</f>
        <v>#N/A</v>
      </c>
      <c r="Q135" s="44" t="e">
        <f>VLOOKUP($E135,LISTA_STARTOWA!$A$2:$J$340,7)</f>
        <v>#N/A</v>
      </c>
      <c r="R135" s="44" t="e">
        <f>VLOOKUP($E135,LISTA_STARTOWA!$A$2:$I$340,10)</f>
        <v>#N/A</v>
      </c>
      <c r="S135" s="12" t="e">
        <f>VLOOKUP($E135,LISTA_STARTOWA!$A$2:$HH$241,13)</f>
        <v>#N/A</v>
      </c>
      <c r="T135" s="12" t="e">
        <f>VLOOKUP($E135,LISTA_STARTOWA!$A$2:$HH$241,14)</f>
        <v>#N/A</v>
      </c>
    </row>
    <row r="136" spans="1:20" ht="15">
      <c r="A136" s="5">
        <v>134</v>
      </c>
      <c r="B136" s="72"/>
      <c r="C136" s="72"/>
      <c r="D136" s="72"/>
      <c r="E136" s="72"/>
      <c r="F136" s="73"/>
      <c r="G136" s="72"/>
      <c r="H136" s="72"/>
      <c r="I136" s="72"/>
      <c r="K136" s="17">
        <f t="shared" si="2"/>
        <v>0</v>
      </c>
      <c r="L136" s="42" t="e">
        <f>VLOOKUP($E136,LISTA_STARTOWA!$A$2:$D$340,2)</f>
        <v>#N/A</v>
      </c>
      <c r="M136" s="43" t="e">
        <f>VLOOKUP($E136,LISTA_STARTOWA!$A$2:$D$340,3)</f>
        <v>#N/A</v>
      </c>
      <c r="N136" s="43" t="e">
        <f>VLOOKUP($E136,LISTA_STARTOWA!$A$2:$E$340,4)</f>
        <v>#N/A</v>
      </c>
      <c r="O136" s="43" t="e">
        <f>VLOOKUP($E136,LISTA_STARTOWA!$A$2:$E$340,5)</f>
        <v>#N/A</v>
      </c>
      <c r="P136" s="43" t="e">
        <f>VLOOKUP($E136,LISTA_STARTOWA!$A$2:$E$340,6)</f>
        <v>#N/A</v>
      </c>
      <c r="Q136" s="44" t="e">
        <f>VLOOKUP($E136,LISTA_STARTOWA!$A$2:$J$340,7)</f>
        <v>#N/A</v>
      </c>
      <c r="R136" s="44" t="e">
        <f>VLOOKUP($E136,LISTA_STARTOWA!$A$2:$I$340,10)</f>
        <v>#N/A</v>
      </c>
      <c r="S136" s="12" t="e">
        <f>VLOOKUP($E136,LISTA_STARTOWA!$A$2:$HH$241,13)</f>
        <v>#N/A</v>
      </c>
      <c r="T136" s="12" t="e">
        <f>VLOOKUP($E136,LISTA_STARTOWA!$A$2:$HH$241,14)</f>
        <v>#N/A</v>
      </c>
    </row>
    <row r="137" spans="1:20" ht="15">
      <c r="A137" s="5">
        <v>135</v>
      </c>
      <c r="B137" s="72"/>
      <c r="C137" s="72"/>
      <c r="D137" s="72"/>
      <c r="E137" s="72"/>
      <c r="F137" s="73"/>
      <c r="G137" s="72"/>
      <c r="H137" s="72"/>
      <c r="I137" s="72"/>
      <c r="K137" s="17">
        <f t="shared" si="2"/>
        <v>0</v>
      </c>
      <c r="L137" s="42" t="e">
        <f>VLOOKUP($E137,LISTA_STARTOWA!$A$2:$D$340,2)</f>
        <v>#N/A</v>
      </c>
      <c r="M137" s="43" t="e">
        <f>VLOOKUP($E137,LISTA_STARTOWA!$A$2:$D$340,3)</f>
        <v>#N/A</v>
      </c>
      <c r="N137" s="43" t="e">
        <f>VLOOKUP($E137,LISTA_STARTOWA!$A$2:$E$340,4)</f>
        <v>#N/A</v>
      </c>
      <c r="O137" s="43" t="e">
        <f>VLOOKUP($E137,LISTA_STARTOWA!$A$2:$E$340,5)</f>
        <v>#N/A</v>
      </c>
      <c r="P137" s="43" t="e">
        <f>VLOOKUP($E137,LISTA_STARTOWA!$A$2:$E$340,6)</f>
        <v>#N/A</v>
      </c>
      <c r="Q137" s="44" t="e">
        <f>VLOOKUP($E137,LISTA_STARTOWA!$A$2:$J$340,7)</f>
        <v>#N/A</v>
      </c>
      <c r="R137" s="44" t="e">
        <f>VLOOKUP($E137,LISTA_STARTOWA!$A$2:$I$340,10)</f>
        <v>#N/A</v>
      </c>
      <c r="S137" s="12" t="e">
        <f>VLOOKUP($E137,LISTA_STARTOWA!$A$2:$HH$241,13)</f>
        <v>#N/A</v>
      </c>
      <c r="T137" s="12" t="e">
        <f>VLOOKUP($E137,LISTA_STARTOWA!$A$2:$HH$241,14)</f>
        <v>#N/A</v>
      </c>
    </row>
    <row r="138" spans="1:20" ht="15">
      <c r="A138" s="5">
        <v>136</v>
      </c>
      <c r="B138" s="72"/>
      <c r="C138" s="72"/>
      <c r="D138" s="72"/>
      <c r="E138" s="72"/>
      <c r="F138" s="73"/>
      <c r="G138" s="72"/>
      <c r="H138" s="72"/>
      <c r="I138" s="72"/>
      <c r="K138" s="17">
        <f t="shared" si="2"/>
        <v>0</v>
      </c>
      <c r="L138" s="42" t="e">
        <f>VLOOKUP($E138,LISTA_STARTOWA!$A$2:$D$340,2)</f>
        <v>#N/A</v>
      </c>
      <c r="M138" s="43" t="e">
        <f>VLOOKUP($E138,LISTA_STARTOWA!$A$2:$D$340,3)</f>
        <v>#N/A</v>
      </c>
      <c r="N138" s="43" t="e">
        <f>VLOOKUP($E138,LISTA_STARTOWA!$A$2:$E$340,4)</f>
        <v>#N/A</v>
      </c>
      <c r="O138" s="43" t="e">
        <f>VLOOKUP($E138,LISTA_STARTOWA!$A$2:$E$340,5)</f>
        <v>#N/A</v>
      </c>
      <c r="P138" s="43" t="e">
        <f>VLOOKUP($E138,LISTA_STARTOWA!$A$2:$E$340,6)</f>
        <v>#N/A</v>
      </c>
      <c r="Q138" s="44" t="e">
        <f>VLOOKUP($E138,LISTA_STARTOWA!$A$2:$J$340,7)</f>
        <v>#N/A</v>
      </c>
      <c r="R138" s="44" t="e">
        <f>VLOOKUP($E138,LISTA_STARTOWA!$A$2:$I$340,10)</f>
        <v>#N/A</v>
      </c>
      <c r="S138" s="12" t="e">
        <f>VLOOKUP($E138,LISTA_STARTOWA!$A$2:$HH$241,13)</f>
        <v>#N/A</v>
      </c>
      <c r="T138" s="12" t="e">
        <f>VLOOKUP($E138,LISTA_STARTOWA!$A$2:$HH$241,14)</f>
        <v>#N/A</v>
      </c>
    </row>
    <row r="139" spans="1:20" ht="15">
      <c r="A139" s="5">
        <v>137</v>
      </c>
      <c r="B139" s="72"/>
      <c r="C139" s="72"/>
      <c r="D139" s="72"/>
      <c r="E139" s="72"/>
      <c r="F139" s="73"/>
      <c r="G139" s="72"/>
      <c r="H139" s="72"/>
      <c r="I139" s="72"/>
      <c r="K139" s="17">
        <f t="shared" si="2"/>
        <v>0</v>
      </c>
      <c r="L139" s="42" t="e">
        <f>VLOOKUP($E139,LISTA_STARTOWA!$A$2:$D$340,2)</f>
        <v>#N/A</v>
      </c>
      <c r="M139" s="43" t="e">
        <f>VLOOKUP($E139,LISTA_STARTOWA!$A$2:$D$340,3)</f>
        <v>#N/A</v>
      </c>
      <c r="N139" s="43" t="e">
        <f>VLOOKUP($E139,LISTA_STARTOWA!$A$2:$E$340,4)</f>
        <v>#N/A</v>
      </c>
      <c r="O139" s="43" t="e">
        <f>VLOOKUP($E139,LISTA_STARTOWA!$A$2:$E$340,5)</f>
        <v>#N/A</v>
      </c>
      <c r="P139" s="43" t="e">
        <f>VLOOKUP($E139,LISTA_STARTOWA!$A$2:$E$340,6)</f>
        <v>#N/A</v>
      </c>
      <c r="Q139" s="44" t="e">
        <f>VLOOKUP($E139,LISTA_STARTOWA!$A$2:$J$340,7)</f>
        <v>#N/A</v>
      </c>
      <c r="R139" s="44" t="e">
        <f>VLOOKUP($E139,LISTA_STARTOWA!$A$2:$I$340,10)</f>
        <v>#N/A</v>
      </c>
      <c r="S139" s="12" t="e">
        <f>VLOOKUP($E139,LISTA_STARTOWA!$A$2:$HH$241,13)</f>
        <v>#N/A</v>
      </c>
      <c r="T139" s="12" t="e">
        <f>VLOOKUP($E139,LISTA_STARTOWA!$A$2:$HH$241,14)</f>
        <v>#N/A</v>
      </c>
    </row>
    <row r="140" spans="1:20" ht="15">
      <c r="A140" s="5">
        <v>138</v>
      </c>
      <c r="B140" s="72"/>
      <c r="C140" s="72"/>
      <c r="D140" s="72"/>
      <c r="E140" s="72"/>
      <c r="F140" s="73"/>
      <c r="G140" s="72"/>
      <c r="H140" s="72"/>
      <c r="I140" s="72"/>
      <c r="K140" s="17">
        <f t="shared" si="2"/>
        <v>0</v>
      </c>
      <c r="L140" s="42" t="e">
        <f>VLOOKUP($E140,LISTA_STARTOWA!$A$2:$D$340,2)</f>
        <v>#N/A</v>
      </c>
      <c r="M140" s="43" t="e">
        <f>VLOOKUP($E140,LISTA_STARTOWA!$A$2:$D$340,3)</f>
        <v>#N/A</v>
      </c>
      <c r="N140" s="43" t="e">
        <f>VLOOKUP($E140,LISTA_STARTOWA!$A$2:$E$340,4)</f>
        <v>#N/A</v>
      </c>
      <c r="O140" s="43" t="e">
        <f>VLOOKUP($E140,LISTA_STARTOWA!$A$2:$E$340,5)</f>
        <v>#N/A</v>
      </c>
      <c r="P140" s="43" t="e">
        <f>VLOOKUP($E140,LISTA_STARTOWA!$A$2:$E$340,6)</f>
        <v>#N/A</v>
      </c>
      <c r="Q140" s="44" t="e">
        <f>VLOOKUP($E140,LISTA_STARTOWA!$A$2:$J$340,7)</f>
        <v>#N/A</v>
      </c>
      <c r="R140" s="44" t="e">
        <f>VLOOKUP($E140,LISTA_STARTOWA!$A$2:$I$340,10)</f>
        <v>#N/A</v>
      </c>
      <c r="S140" s="12" t="e">
        <f>VLOOKUP($E140,LISTA_STARTOWA!$A$2:$HH$241,13)</f>
        <v>#N/A</v>
      </c>
      <c r="T140" s="12" t="e">
        <f>VLOOKUP($E140,LISTA_STARTOWA!$A$2:$HH$241,14)</f>
        <v>#N/A</v>
      </c>
    </row>
    <row r="141" spans="1:20" ht="15">
      <c r="A141" s="5">
        <v>139</v>
      </c>
      <c r="B141" s="72"/>
      <c r="C141" s="72"/>
      <c r="D141" s="72"/>
      <c r="E141" s="72"/>
      <c r="F141" s="73"/>
      <c r="G141" s="72"/>
      <c r="H141" s="72"/>
      <c r="I141" s="72"/>
      <c r="K141" s="17">
        <f t="shared" si="2"/>
        <v>0</v>
      </c>
      <c r="L141" s="42" t="e">
        <f>VLOOKUP($E141,LISTA_STARTOWA!$A$2:$D$340,2)</f>
        <v>#N/A</v>
      </c>
      <c r="M141" s="43" t="e">
        <f>VLOOKUP($E141,LISTA_STARTOWA!$A$2:$D$340,3)</f>
        <v>#N/A</v>
      </c>
      <c r="N141" s="43" t="e">
        <f>VLOOKUP($E141,LISTA_STARTOWA!$A$2:$E$340,4)</f>
        <v>#N/A</v>
      </c>
      <c r="O141" s="43" t="e">
        <f>VLOOKUP($E141,LISTA_STARTOWA!$A$2:$E$340,5)</f>
        <v>#N/A</v>
      </c>
      <c r="P141" s="43" t="e">
        <f>VLOOKUP($E141,LISTA_STARTOWA!$A$2:$E$340,6)</f>
        <v>#N/A</v>
      </c>
      <c r="Q141" s="44" t="e">
        <f>VLOOKUP($E141,LISTA_STARTOWA!$A$2:$J$340,7)</f>
        <v>#N/A</v>
      </c>
      <c r="R141" s="44" t="e">
        <f>VLOOKUP($E141,LISTA_STARTOWA!$A$2:$I$340,10)</f>
        <v>#N/A</v>
      </c>
      <c r="S141" s="12" t="e">
        <f>VLOOKUP($E141,LISTA_STARTOWA!$A$2:$HH$241,13)</f>
        <v>#N/A</v>
      </c>
      <c r="T141" s="12" t="e">
        <f>VLOOKUP($E141,LISTA_STARTOWA!$A$2:$HH$241,14)</f>
        <v>#N/A</v>
      </c>
    </row>
    <row r="142" spans="1:20" ht="15">
      <c r="A142" s="5">
        <v>140</v>
      </c>
      <c r="B142" s="72"/>
      <c r="C142" s="72"/>
      <c r="D142" s="72"/>
      <c r="E142" s="72"/>
      <c r="F142" s="73"/>
      <c r="G142" s="72"/>
      <c r="H142" s="72"/>
      <c r="I142" s="72"/>
      <c r="K142" s="17">
        <f t="shared" si="2"/>
        <v>0</v>
      </c>
      <c r="L142" s="42" t="e">
        <f>VLOOKUP($E142,LISTA_STARTOWA!$A$2:$D$340,2)</f>
        <v>#N/A</v>
      </c>
      <c r="M142" s="43" t="e">
        <f>VLOOKUP($E142,LISTA_STARTOWA!$A$2:$D$340,3)</f>
        <v>#N/A</v>
      </c>
      <c r="N142" s="43" t="e">
        <f>VLOOKUP($E142,LISTA_STARTOWA!$A$2:$E$340,4)</f>
        <v>#N/A</v>
      </c>
      <c r="O142" s="43" t="e">
        <f>VLOOKUP($E142,LISTA_STARTOWA!$A$2:$E$340,5)</f>
        <v>#N/A</v>
      </c>
      <c r="P142" s="43" t="e">
        <f>VLOOKUP($E142,LISTA_STARTOWA!$A$2:$E$340,6)</f>
        <v>#N/A</v>
      </c>
      <c r="Q142" s="44" t="e">
        <f>VLOOKUP($E142,LISTA_STARTOWA!$A$2:$J$340,7)</f>
        <v>#N/A</v>
      </c>
      <c r="R142" s="44" t="e">
        <f>VLOOKUP($E142,LISTA_STARTOWA!$A$2:$I$340,10)</f>
        <v>#N/A</v>
      </c>
      <c r="S142" s="12" t="e">
        <f>VLOOKUP($E142,LISTA_STARTOWA!$A$2:$HH$241,13)</f>
        <v>#N/A</v>
      </c>
      <c r="T142" s="12" t="e">
        <f>VLOOKUP($E142,LISTA_STARTOWA!$A$2:$HH$241,14)</f>
        <v>#N/A</v>
      </c>
    </row>
    <row r="143" spans="1:20" ht="15">
      <c r="A143" s="5">
        <v>141</v>
      </c>
      <c r="B143" s="72"/>
      <c r="C143" s="72"/>
      <c r="D143" s="72"/>
      <c r="E143" s="72"/>
      <c r="F143" s="73"/>
      <c r="G143" s="72"/>
      <c r="H143" s="72"/>
      <c r="I143" s="72"/>
      <c r="K143" s="17">
        <f t="shared" si="2"/>
        <v>0</v>
      </c>
      <c r="L143" s="42" t="e">
        <f>VLOOKUP($E143,LISTA_STARTOWA!$A$2:$D$340,2)</f>
        <v>#N/A</v>
      </c>
      <c r="M143" s="43" t="e">
        <f>VLOOKUP($E143,LISTA_STARTOWA!$A$2:$D$340,3)</f>
        <v>#N/A</v>
      </c>
      <c r="N143" s="43" t="e">
        <f>VLOOKUP($E143,LISTA_STARTOWA!$A$2:$E$340,4)</f>
        <v>#N/A</v>
      </c>
      <c r="O143" s="43" t="e">
        <f>VLOOKUP($E143,LISTA_STARTOWA!$A$2:$E$340,5)</f>
        <v>#N/A</v>
      </c>
      <c r="P143" s="43" t="e">
        <f>VLOOKUP($E143,LISTA_STARTOWA!$A$2:$E$340,6)</f>
        <v>#N/A</v>
      </c>
      <c r="Q143" s="44" t="e">
        <f>VLOOKUP($E143,LISTA_STARTOWA!$A$2:$J$340,7)</f>
        <v>#N/A</v>
      </c>
      <c r="R143" s="44" t="e">
        <f>VLOOKUP($E143,LISTA_STARTOWA!$A$2:$I$340,10)</f>
        <v>#N/A</v>
      </c>
      <c r="S143" s="12" t="e">
        <f>VLOOKUP($E143,LISTA_STARTOWA!$A$2:$HH$241,13)</f>
        <v>#N/A</v>
      </c>
      <c r="T143" s="12" t="e">
        <f>VLOOKUP($E143,LISTA_STARTOWA!$A$2:$HH$241,14)</f>
        <v>#N/A</v>
      </c>
    </row>
    <row r="144" spans="1:20" ht="15">
      <c r="A144" s="5">
        <v>142</v>
      </c>
      <c r="B144" s="72"/>
      <c r="C144" s="72"/>
      <c r="D144" s="72"/>
      <c r="E144" s="72"/>
      <c r="F144" s="73"/>
      <c r="G144" s="72"/>
      <c r="H144" s="72"/>
      <c r="I144" s="72"/>
      <c r="K144" s="17">
        <f t="shared" si="2"/>
        <v>0</v>
      </c>
      <c r="L144" s="42" t="e">
        <f>VLOOKUP($E144,LISTA_STARTOWA!$A$2:$D$340,2)</f>
        <v>#N/A</v>
      </c>
      <c r="M144" s="43" t="e">
        <f>VLOOKUP($E144,LISTA_STARTOWA!$A$2:$D$340,3)</f>
        <v>#N/A</v>
      </c>
      <c r="N144" s="43" t="e">
        <f>VLOOKUP($E144,LISTA_STARTOWA!$A$2:$E$340,4)</f>
        <v>#N/A</v>
      </c>
      <c r="O144" s="43" t="e">
        <f>VLOOKUP($E144,LISTA_STARTOWA!$A$2:$E$340,5)</f>
        <v>#N/A</v>
      </c>
      <c r="P144" s="43" t="e">
        <f>VLOOKUP($E144,LISTA_STARTOWA!$A$2:$E$340,6)</f>
        <v>#N/A</v>
      </c>
      <c r="Q144" s="44" t="e">
        <f>VLOOKUP($E144,LISTA_STARTOWA!$A$2:$J$340,7)</f>
        <v>#N/A</v>
      </c>
      <c r="R144" s="44" t="e">
        <f>VLOOKUP($E144,LISTA_STARTOWA!$A$2:$I$340,10)</f>
        <v>#N/A</v>
      </c>
      <c r="S144" s="12" t="e">
        <f>VLOOKUP($E144,LISTA_STARTOWA!$A$2:$HH$241,13)</f>
        <v>#N/A</v>
      </c>
      <c r="T144" s="12" t="e">
        <f>VLOOKUP($E144,LISTA_STARTOWA!$A$2:$HH$241,14)</f>
        <v>#N/A</v>
      </c>
    </row>
    <row r="145" spans="1:20" ht="15">
      <c r="A145" s="5">
        <v>143</v>
      </c>
      <c r="B145" s="72"/>
      <c r="C145" s="72"/>
      <c r="D145" s="72"/>
      <c r="E145" s="72"/>
      <c r="F145" s="73"/>
      <c r="G145" s="72"/>
      <c r="H145" s="72"/>
      <c r="I145" s="72"/>
      <c r="K145" s="17">
        <f t="shared" si="2"/>
        <v>0</v>
      </c>
      <c r="L145" s="42" t="e">
        <f>VLOOKUP($E145,LISTA_STARTOWA!$A$2:$D$340,2)</f>
        <v>#N/A</v>
      </c>
      <c r="M145" s="43" t="e">
        <f>VLOOKUP($E145,LISTA_STARTOWA!$A$2:$D$340,3)</f>
        <v>#N/A</v>
      </c>
      <c r="N145" s="43" t="e">
        <f>VLOOKUP($E145,LISTA_STARTOWA!$A$2:$E$340,4)</f>
        <v>#N/A</v>
      </c>
      <c r="O145" s="43" t="e">
        <f>VLOOKUP($E145,LISTA_STARTOWA!$A$2:$E$340,5)</f>
        <v>#N/A</v>
      </c>
      <c r="P145" s="43" t="e">
        <f>VLOOKUP($E145,LISTA_STARTOWA!$A$2:$E$340,6)</f>
        <v>#N/A</v>
      </c>
      <c r="Q145" s="44" t="e">
        <f>VLOOKUP($E145,LISTA_STARTOWA!$A$2:$J$340,7)</f>
        <v>#N/A</v>
      </c>
      <c r="R145" s="44" t="e">
        <f>VLOOKUP($E145,LISTA_STARTOWA!$A$2:$I$340,10)</f>
        <v>#N/A</v>
      </c>
      <c r="S145" s="12" t="e">
        <f>VLOOKUP($E145,LISTA_STARTOWA!$A$2:$HH$241,13)</f>
        <v>#N/A</v>
      </c>
      <c r="T145" s="12" t="e">
        <f>VLOOKUP($E145,LISTA_STARTOWA!$A$2:$HH$241,14)</f>
        <v>#N/A</v>
      </c>
    </row>
    <row r="146" spans="1:20" ht="15">
      <c r="A146" s="5">
        <v>144</v>
      </c>
      <c r="B146" s="72"/>
      <c r="C146" s="72"/>
      <c r="D146" s="72"/>
      <c r="E146" s="72"/>
      <c r="F146" s="73"/>
      <c r="G146" s="72"/>
      <c r="H146" s="72"/>
      <c r="I146" s="72"/>
      <c r="K146" s="17">
        <f t="shared" si="2"/>
        <v>0</v>
      </c>
      <c r="L146" s="42" t="e">
        <f>VLOOKUP($E146,LISTA_STARTOWA!$A$2:$D$340,2)</f>
        <v>#N/A</v>
      </c>
      <c r="M146" s="43" t="e">
        <f>VLOOKUP($E146,LISTA_STARTOWA!$A$2:$D$340,3)</f>
        <v>#N/A</v>
      </c>
      <c r="N146" s="43" t="e">
        <f>VLOOKUP($E146,LISTA_STARTOWA!$A$2:$E$340,4)</f>
        <v>#N/A</v>
      </c>
      <c r="O146" s="43" t="e">
        <f>VLOOKUP($E146,LISTA_STARTOWA!$A$2:$E$340,5)</f>
        <v>#N/A</v>
      </c>
      <c r="P146" s="43" t="e">
        <f>VLOOKUP($E146,LISTA_STARTOWA!$A$2:$E$340,6)</f>
        <v>#N/A</v>
      </c>
      <c r="Q146" s="44" t="e">
        <f>VLOOKUP($E146,LISTA_STARTOWA!$A$2:$J$340,7)</f>
        <v>#N/A</v>
      </c>
      <c r="R146" s="44" t="e">
        <f>VLOOKUP($E146,LISTA_STARTOWA!$A$2:$I$340,10)</f>
        <v>#N/A</v>
      </c>
      <c r="S146" s="12" t="e">
        <f>VLOOKUP($E146,LISTA_STARTOWA!$A$2:$HH$241,13)</f>
        <v>#N/A</v>
      </c>
      <c r="T146" s="12" t="e">
        <f>VLOOKUP($E146,LISTA_STARTOWA!$A$2:$HH$241,14)</f>
        <v>#N/A</v>
      </c>
    </row>
    <row r="147" spans="1:20" ht="15">
      <c r="A147" s="5">
        <v>145</v>
      </c>
      <c r="B147" s="72"/>
      <c r="C147" s="72"/>
      <c r="D147" s="72"/>
      <c r="E147" s="72"/>
      <c r="F147" s="73"/>
      <c r="G147" s="72"/>
      <c r="H147" s="72"/>
      <c r="I147" s="72"/>
      <c r="K147" s="17">
        <f t="shared" si="2"/>
        <v>0</v>
      </c>
      <c r="L147" s="42" t="e">
        <f>VLOOKUP($E147,LISTA_STARTOWA!$A$2:$D$340,2)</f>
        <v>#N/A</v>
      </c>
      <c r="M147" s="43" t="e">
        <f>VLOOKUP($E147,LISTA_STARTOWA!$A$2:$D$340,3)</f>
        <v>#N/A</v>
      </c>
      <c r="N147" s="43" t="e">
        <f>VLOOKUP($E147,LISTA_STARTOWA!$A$2:$E$340,4)</f>
        <v>#N/A</v>
      </c>
      <c r="O147" s="43" t="e">
        <f>VLOOKUP($E147,LISTA_STARTOWA!$A$2:$E$340,5)</f>
        <v>#N/A</v>
      </c>
      <c r="P147" s="43" t="e">
        <f>VLOOKUP($E147,LISTA_STARTOWA!$A$2:$E$340,6)</f>
        <v>#N/A</v>
      </c>
      <c r="Q147" s="44" t="e">
        <f>VLOOKUP($E147,LISTA_STARTOWA!$A$2:$J$340,7)</f>
        <v>#N/A</v>
      </c>
      <c r="R147" s="44" t="e">
        <f>VLOOKUP($E147,LISTA_STARTOWA!$A$2:$I$340,10)</f>
        <v>#N/A</v>
      </c>
      <c r="S147" s="12" t="e">
        <f>VLOOKUP($E147,LISTA_STARTOWA!$A$2:$HH$241,13)</f>
        <v>#N/A</v>
      </c>
      <c r="T147" s="12" t="e">
        <f>VLOOKUP($E147,LISTA_STARTOWA!$A$2:$HH$241,14)</f>
        <v>#N/A</v>
      </c>
    </row>
    <row r="148" spans="1:20" ht="15">
      <c r="A148" s="5">
        <v>146</v>
      </c>
      <c r="B148" s="72"/>
      <c r="C148" s="72"/>
      <c r="D148" s="72"/>
      <c r="E148" s="72"/>
      <c r="F148" s="73"/>
      <c r="G148" s="72"/>
      <c r="H148" s="72"/>
      <c r="I148" s="72"/>
      <c r="K148" s="17">
        <f t="shared" si="2"/>
        <v>0</v>
      </c>
      <c r="L148" s="42" t="e">
        <f>VLOOKUP($E148,LISTA_STARTOWA!$A$2:$D$340,2)</f>
        <v>#N/A</v>
      </c>
      <c r="M148" s="43" t="e">
        <f>VLOOKUP($E148,LISTA_STARTOWA!$A$2:$D$340,3)</f>
        <v>#N/A</v>
      </c>
      <c r="N148" s="43" t="e">
        <f>VLOOKUP($E148,LISTA_STARTOWA!$A$2:$E$340,4)</f>
        <v>#N/A</v>
      </c>
      <c r="O148" s="43" t="e">
        <f>VLOOKUP($E148,LISTA_STARTOWA!$A$2:$E$340,5)</f>
        <v>#N/A</v>
      </c>
      <c r="P148" s="43" t="e">
        <f>VLOOKUP($E148,LISTA_STARTOWA!$A$2:$E$340,6)</f>
        <v>#N/A</v>
      </c>
      <c r="Q148" s="44" t="e">
        <f>VLOOKUP($E148,LISTA_STARTOWA!$A$2:$J$340,7)</f>
        <v>#N/A</v>
      </c>
      <c r="R148" s="44" t="e">
        <f>VLOOKUP($E148,LISTA_STARTOWA!$A$2:$I$340,10)</f>
        <v>#N/A</v>
      </c>
      <c r="S148" s="12" t="e">
        <f>VLOOKUP($E148,LISTA_STARTOWA!$A$2:$HH$241,13)</f>
        <v>#N/A</v>
      </c>
      <c r="T148" s="12" t="e">
        <f>VLOOKUP($E148,LISTA_STARTOWA!$A$2:$HH$241,14)</f>
        <v>#N/A</v>
      </c>
    </row>
    <row r="149" spans="1:20" ht="15">
      <c r="A149" s="5">
        <v>147</v>
      </c>
      <c r="B149" s="72"/>
      <c r="C149" s="72"/>
      <c r="D149" s="72"/>
      <c r="E149" s="72"/>
      <c r="F149" s="73"/>
      <c r="G149" s="72"/>
      <c r="H149" s="72"/>
      <c r="I149" s="72"/>
      <c r="K149" s="17">
        <f t="shared" si="2"/>
        <v>0</v>
      </c>
      <c r="L149" s="42" t="e">
        <f>VLOOKUP($E149,LISTA_STARTOWA!$A$2:$D$340,2)</f>
        <v>#N/A</v>
      </c>
      <c r="M149" s="43" t="e">
        <f>VLOOKUP($E149,LISTA_STARTOWA!$A$2:$D$340,3)</f>
        <v>#N/A</v>
      </c>
      <c r="N149" s="43" t="e">
        <f>VLOOKUP($E149,LISTA_STARTOWA!$A$2:$E$340,4)</f>
        <v>#N/A</v>
      </c>
      <c r="O149" s="43" t="e">
        <f>VLOOKUP($E149,LISTA_STARTOWA!$A$2:$E$340,5)</f>
        <v>#N/A</v>
      </c>
      <c r="P149" s="43" t="e">
        <f>VLOOKUP($E149,LISTA_STARTOWA!$A$2:$E$340,6)</f>
        <v>#N/A</v>
      </c>
      <c r="Q149" s="44" t="e">
        <f>VLOOKUP($E149,LISTA_STARTOWA!$A$2:$J$340,7)</f>
        <v>#N/A</v>
      </c>
      <c r="R149" s="44" t="e">
        <f>VLOOKUP($E149,LISTA_STARTOWA!$A$2:$I$340,10)</f>
        <v>#N/A</v>
      </c>
      <c r="S149" s="12" t="e">
        <f>VLOOKUP($E149,LISTA_STARTOWA!$A$2:$HH$241,13)</f>
        <v>#N/A</v>
      </c>
      <c r="T149" s="12" t="e">
        <f>VLOOKUP($E149,LISTA_STARTOWA!$A$2:$HH$241,14)</f>
        <v>#N/A</v>
      </c>
    </row>
    <row r="150" spans="1:20" ht="15">
      <c r="A150" s="5">
        <v>148</v>
      </c>
      <c r="B150" s="72"/>
      <c r="C150" s="72"/>
      <c r="D150" s="72"/>
      <c r="E150" s="72"/>
      <c r="F150" s="73"/>
      <c r="G150" s="72"/>
      <c r="H150" s="72"/>
      <c r="I150" s="72"/>
      <c r="K150" s="17">
        <f t="shared" si="2"/>
        <v>0</v>
      </c>
      <c r="L150" s="42" t="e">
        <f>VLOOKUP($E150,LISTA_STARTOWA!$A$2:$D$340,2)</f>
        <v>#N/A</v>
      </c>
      <c r="M150" s="43" t="e">
        <f>VLOOKUP($E150,LISTA_STARTOWA!$A$2:$D$340,3)</f>
        <v>#N/A</v>
      </c>
      <c r="N150" s="43" t="e">
        <f>VLOOKUP($E150,LISTA_STARTOWA!$A$2:$E$340,4)</f>
        <v>#N/A</v>
      </c>
      <c r="O150" s="43" t="e">
        <f>VLOOKUP($E150,LISTA_STARTOWA!$A$2:$E$340,5)</f>
        <v>#N/A</v>
      </c>
      <c r="P150" s="43" t="e">
        <f>VLOOKUP($E150,LISTA_STARTOWA!$A$2:$E$340,6)</f>
        <v>#N/A</v>
      </c>
      <c r="Q150" s="44" t="e">
        <f>VLOOKUP($E150,LISTA_STARTOWA!$A$2:$J$340,7)</f>
        <v>#N/A</v>
      </c>
      <c r="R150" s="44" t="e">
        <f>VLOOKUP($E150,LISTA_STARTOWA!$A$2:$I$340,10)</f>
        <v>#N/A</v>
      </c>
      <c r="S150" s="12" t="e">
        <f>VLOOKUP($E150,LISTA_STARTOWA!$A$2:$HH$241,13)</f>
        <v>#N/A</v>
      </c>
      <c r="T150" s="12" t="e">
        <f>VLOOKUP($E150,LISTA_STARTOWA!$A$2:$HH$241,14)</f>
        <v>#N/A</v>
      </c>
    </row>
    <row r="151" spans="1:20" ht="15">
      <c r="A151" s="5">
        <v>149</v>
      </c>
      <c r="B151" s="72"/>
      <c r="C151" s="72"/>
      <c r="D151" s="72"/>
      <c r="E151" s="72"/>
      <c r="F151" s="73"/>
      <c r="G151" s="72"/>
      <c r="H151" s="72"/>
      <c r="I151" s="72"/>
      <c r="K151" s="17">
        <f t="shared" si="2"/>
        <v>0</v>
      </c>
      <c r="L151" s="42" t="e">
        <f>VLOOKUP($E151,LISTA_STARTOWA!$A$2:$D$340,2)</f>
        <v>#N/A</v>
      </c>
      <c r="M151" s="43" t="e">
        <f>VLOOKUP($E151,LISTA_STARTOWA!$A$2:$D$340,3)</f>
        <v>#N/A</v>
      </c>
      <c r="N151" s="43" t="e">
        <f>VLOOKUP($E151,LISTA_STARTOWA!$A$2:$E$340,4)</f>
        <v>#N/A</v>
      </c>
      <c r="O151" s="43" t="e">
        <f>VLOOKUP($E151,LISTA_STARTOWA!$A$2:$E$340,5)</f>
        <v>#N/A</v>
      </c>
      <c r="P151" s="43" t="e">
        <f>VLOOKUP($E151,LISTA_STARTOWA!$A$2:$E$340,6)</f>
        <v>#N/A</v>
      </c>
      <c r="Q151" s="44" t="e">
        <f>VLOOKUP($E151,LISTA_STARTOWA!$A$2:$J$340,7)</f>
        <v>#N/A</v>
      </c>
      <c r="R151" s="44" t="e">
        <f>VLOOKUP($E151,LISTA_STARTOWA!$A$2:$I$340,10)</f>
        <v>#N/A</v>
      </c>
      <c r="S151" s="12" t="e">
        <f>VLOOKUP($E151,LISTA_STARTOWA!$A$2:$HH$241,13)</f>
        <v>#N/A</v>
      </c>
      <c r="T151" s="12" t="e">
        <f>VLOOKUP($E151,LISTA_STARTOWA!$A$2:$HH$241,14)</f>
        <v>#N/A</v>
      </c>
    </row>
    <row r="152" spans="1:20" ht="15">
      <c r="A152" s="5">
        <v>150</v>
      </c>
      <c r="B152" s="72"/>
      <c r="C152" s="72"/>
      <c r="D152" s="72"/>
      <c r="E152" s="72"/>
      <c r="F152" s="73"/>
      <c r="G152" s="72"/>
      <c r="H152" s="72"/>
      <c r="I152" s="72"/>
      <c r="K152" s="17">
        <f t="shared" si="2"/>
        <v>0</v>
      </c>
      <c r="L152" s="42" t="e">
        <f>VLOOKUP($E152,LISTA_STARTOWA!$A$2:$D$340,2)</f>
        <v>#N/A</v>
      </c>
      <c r="M152" s="43" t="e">
        <f>VLOOKUP($E152,LISTA_STARTOWA!$A$2:$D$340,3)</f>
        <v>#N/A</v>
      </c>
      <c r="N152" s="43" t="e">
        <f>VLOOKUP($E152,LISTA_STARTOWA!$A$2:$E$340,4)</f>
        <v>#N/A</v>
      </c>
      <c r="O152" s="43" t="e">
        <f>VLOOKUP($E152,LISTA_STARTOWA!$A$2:$E$340,5)</f>
        <v>#N/A</v>
      </c>
      <c r="P152" s="43" t="e">
        <f>VLOOKUP($E152,LISTA_STARTOWA!$A$2:$E$340,6)</f>
        <v>#N/A</v>
      </c>
      <c r="Q152" s="44" t="e">
        <f>VLOOKUP($E152,LISTA_STARTOWA!$A$2:$J$340,7)</f>
        <v>#N/A</v>
      </c>
      <c r="R152" s="44" t="e">
        <f>VLOOKUP($E152,LISTA_STARTOWA!$A$2:$I$340,10)</f>
        <v>#N/A</v>
      </c>
      <c r="S152" s="12" t="e">
        <f>VLOOKUP($E152,LISTA_STARTOWA!$A$2:$HH$241,13)</f>
        <v>#N/A</v>
      </c>
      <c r="T152" s="12" t="e">
        <f>VLOOKUP($E152,LISTA_STARTOWA!$A$2:$HH$241,14)</f>
        <v>#N/A</v>
      </c>
    </row>
    <row r="153" spans="2:20" ht="15">
      <c r="B153" s="72"/>
      <c r="C153" s="72"/>
      <c r="D153" s="72"/>
      <c r="E153" s="72"/>
      <c r="F153" s="73"/>
      <c r="G153" s="72"/>
      <c r="H153" s="72"/>
      <c r="I153" s="72"/>
      <c r="K153" s="17"/>
      <c r="L153" s="42"/>
      <c r="M153" s="43"/>
      <c r="N153" s="43"/>
      <c r="O153" s="43"/>
      <c r="P153" s="43"/>
      <c r="Q153" s="44"/>
      <c r="R153" s="44"/>
      <c r="S153" s="12"/>
      <c r="T153" s="12"/>
    </row>
    <row r="154" spans="2:20" ht="15">
      <c r="B154" s="72"/>
      <c r="C154" s="72"/>
      <c r="D154" s="72"/>
      <c r="E154" s="72"/>
      <c r="F154" s="73"/>
      <c r="G154" s="72"/>
      <c r="H154" s="72"/>
      <c r="I154" s="72"/>
      <c r="K154" s="17"/>
      <c r="L154" s="42"/>
      <c r="M154" s="43"/>
      <c r="N154" s="43"/>
      <c r="O154" s="43"/>
      <c r="P154" s="43"/>
      <c r="Q154" s="44"/>
      <c r="R154" s="44"/>
      <c r="S154" s="12"/>
      <c r="T154" s="12"/>
    </row>
    <row r="155" spans="2:20" ht="15">
      <c r="B155" s="72"/>
      <c r="C155" s="72"/>
      <c r="D155" s="72"/>
      <c r="E155" s="72"/>
      <c r="F155" s="73"/>
      <c r="G155" s="72"/>
      <c r="H155" s="72"/>
      <c r="I155" s="72"/>
      <c r="K155" s="17"/>
      <c r="L155" s="42"/>
      <c r="M155" s="43"/>
      <c r="N155" s="43"/>
      <c r="O155" s="43"/>
      <c r="P155" s="43"/>
      <c r="Q155" s="44"/>
      <c r="R155" s="44"/>
      <c r="S155" s="12"/>
      <c r="T155" s="12"/>
    </row>
    <row r="156" spans="2:20" ht="15">
      <c r="B156" s="72"/>
      <c r="C156" s="72"/>
      <c r="D156" s="72"/>
      <c r="E156" s="72"/>
      <c r="F156" s="73"/>
      <c r="G156" s="72"/>
      <c r="H156" s="72"/>
      <c r="I156" s="72"/>
      <c r="K156" s="17"/>
      <c r="L156" s="42"/>
      <c r="M156" s="43"/>
      <c r="N156" s="43"/>
      <c r="O156" s="43"/>
      <c r="P156" s="43"/>
      <c r="Q156" s="44"/>
      <c r="R156" s="44"/>
      <c r="S156" s="12"/>
      <c r="T156" s="12"/>
    </row>
    <row r="157" spans="2:20" ht="15">
      <c r="B157" s="72"/>
      <c r="C157" s="72"/>
      <c r="D157" s="72"/>
      <c r="E157" s="72"/>
      <c r="F157" s="73"/>
      <c r="G157" s="72"/>
      <c r="H157" s="72"/>
      <c r="I157" s="72"/>
      <c r="K157" s="17"/>
      <c r="L157" s="42"/>
      <c r="M157" s="43"/>
      <c r="N157" s="43"/>
      <c r="O157" s="43"/>
      <c r="P157" s="43"/>
      <c r="Q157" s="44"/>
      <c r="R157" s="44"/>
      <c r="S157" s="12"/>
      <c r="T157" s="12"/>
    </row>
    <row r="158" spans="2:19" ht="15">
      <c r="B158" s="72"/>
      <c r="C158" s="72"/>
      <c r="D158" s="72"/>
      <c r="E158" s="72"/>
      <c r="F158" s="73"/>
      <c r="G158" s="72"/>
      <c r="H158" s="72"/>
      <c r="I158" s="72"/>
      <c r="K158" s="17"/>
      <c r="L158" s="42"/>
      <c r="M158" s="43"/>
      <c r="N158" s="43"/>
      <c r="O158" s="43"/>
      <c r="P158" s="43"/>
      <c r="Q158" s="44"/>
      <c r="R158" s="44"/>
      <c r="S158" s="12"/>
    </row>
    <row r="159" spans="2:19" ht="15">
      <c r="B159" s="72"/>
      <c r="C159" s="72"/>
      <c r="D159" s="72"/>
      <c r="E159" s="72"/>
      <c r="F159" s="73"/>
      <c r="G159" s="72"/>
      <c r="H159" s="72"/>
      <c r="I159" s="72"/>
      <c r="K159" s="17"/>
      <c r="L159" s="42"/>
      <c r="M159" s="43"/>
      <c r="N159" s="43"/>
      <c r="O159" s="43"/>
      <c r="P159" s="43"/>
      <c r="Q159" s="44"/>
      <c r="R159" s="44"/>
      <c r="S159" s="12"/>
    </row>
    <row r="160" spans="2:19" ht="15">
      <c r="B160" s="72"/>
      <c r="C160" s="72"/>
      <c r="D160" s="72"/>
      <c r="E160" s="72"/>
      <c r="F160" s="73"/>
      <c r="G160" s="72"/>
      <c r="H160" s="72"/>
      <c r="I160" s="72"/>
      <c r="K160" s="17"/>
      <c r="L160" s="42"/>
      <c r="M160" s="43"/>
      <c r="N160" s="43"/>
      <c r="O160" s="43"/>
      <c r="P160" s="43"/>
      <c r="Q160" s="44"/>
      <c r="R160" s="44"/>
      <c r="S160" s="12"/>
    </row>
    <row r="161" spans="2:19" ht="15">
      <c r="B161" s="72"/>
      <c r="C161" s="72"/>
      <c r="D161" s="72"/>
      <c r="E161" s="72"/>
      <c r="F161" s="73"/>
      <c r="G161" s="72"/>
      <c r="H161" s="72"/>
      <c r="I161" s="72"/>
      <c r="K161" s="17"/>
      <c r="L161" s="42"/>
      <c r="M161" s="43"/>
      <c r="N161" s="43"/>
      <c r="O161" s="43"/>
      <c r="P161" s="43"/>
      <c r="Q161" s="44"/>
      <c r="R161" s="44"/>
      <c r="S161" s="12"/>
    </row>
    <row r="162" spans="2:19" ht="15">
      <c r="B162" s="72"/>
      <c r="C162" s="72"/>
      <c r="D162" s="72"/>
      <c r="E162" s="72"/>
      <c r="F162" s="73"/>
      <c r="G162" s="72"/>
      <c r="H162" s="72"/>
      <c r="I162" s="72"/>
      <c r="K162" s="17"/>
      <c r="L162" s="42"/>
      <c r="M162" s="43"/>
      <c r="N162" s="43"/>
      <c r="O162" s="43"/>
      <c r="P162" s="43"/>
      <c r="Q162" s="44"/>
      <c r="R162" s="44"/>
      <c r="S162" s="12"/>
    </row>
    <row r="163" spans="2:19" ht="15">
      <c r="B163" s="72"/>
      <c r="C163" s="72"/>
      <c r="D163" s="72"/>
      <c r="E163" s="72"/>
      <c r="F163" s="73"/>
      <c r="G163" s="72"/>
      <c r="H163" s="72"/>
      <c r="I163" s="72"/>
      <c r="K163" s="17"/>
      <c r="L163" s="42"/>
      <c r="M163" s="43"/>
      <c r="N163" s="43"/>
      <c r="O163" s="43"/>
      <c r="P163" s="43"/>
      <c r="Q163" s="44"/>
      <c r="R163" s="44"/>
      <c r="S163" s="12"/>
    </row>
    <row r="164" spans="2:19" ht="15">
      <c r="B164" s="72"/>
      <c r="C164" s="72"/>
      <c r="D164" s="72"/>
      <c r="E164" s="72"/>
      <c r="F164" s="73"/>
      <c r="G164" s="72"/>
      <c r="H164" s="72"/>
      <c r="I164" s="72"/>
      <c r="K164" s="17"/>
      <c r="L164" s="42"/>
      <c r="M164" s="43"/>
      <c r="N164" s="43"/>
      <c r="O164" s="43"/>
      <c r="P164" s="43"/>
      <c r="Q164" s="44"/>
      <c r="R164" s="44"/>
      <c r="S164" s="12"/>
    </row>
    <row r="165" spans="2:19" ht="15">
      <c r="B165" s="74"/>
      <c r="C165" s="74"/>
      <c r="D165" s="74"/>
      <c r="E165" s="74"/>
      <c r="F165" s="75"/>
      <c r="G165" s="74"/>
      <c r="H165" s="74"/>
      <c r="I165" s="74"/>
      <c r="K165" s="17"/>
      <c r="L165" s="42"/>
      <c r="M165" s="43"/>
      <c r="N165" s="43"/>
      <c r="O165" s="43"/>
      <c r="P165" s="43"/>
      <c r="Q165" s="44"/>
      <c r="R165" s="44"/>
      <c r="S165" s="12"/>
    </row>
    <row r="166" spans="2:19" ht="15">
      <c r="B166" s="74"/>
      <c r="C166" s="74"/>
      <c r="D166" s="74"/>
      <c r="E166" s="74"/>
      <c r="F166" s="75"/>
      <c r="G166" s="74"/>
      <c r="H166" s="74"/>
      <c r="I166" s="74"/>
      <c r="K166" s="17"/>
      <c r="L166" s="42"/>
      <c r="M166" s="43"/>
      <c r="N166" s="43"/>
      <c r="O166" s="43"/>
      <c r="P166" s="43"/>
      <c r="Q166" s="44"/>
      <c r="R166" s="44"/>
      <c r="S166" s="12"/>
    </row>
    <row r="167" spans="2:19" ht="15">
      <c r="B167" s="74"/>
      <c r="C167" s="74"/>
      <c r="D167" s="74"/>
      <c r="E167" s="74"/>
      <c r="F167" s="75"/>
      <c r="G167" s="74"/>
      <c r="H167" s="74"/>
      <c r="I167" s="74"/>
      <c r="K167" s="17"/>
      <c r="L167" s="42"/>
      <c r="M167" s="43"/>
      <c r="N167" s="43"/>
      <c r="O167" s="43"/>
      <c r="P167" s="43"/>
      <c r="Q167" s="44"/>
      <c r="R167" s="44"/>
      <c r="S167" s="12"/>
    </row>
    <row r="168" spans="2:19" ht="15">
      <c r="B168" s="74"/>
      <c r="C168" s="74"/>
      <c r="D168" s="74"/>
      <c r="E168" s="74"/>
      <c r="F168" s="75"/>
      <c r="G168" s="74"/>
      <c r="H168" s="74"/>
      <c r="I168" s="74"/>
      <c r="K168" s="17"/>
      <c r="L168" s="42"/>
      <c r="M168" s="43"/>
      <c r="N168" s="43"/>
      <c r="O168" s="43"/>
      <c r="P168" s="43"/>
      <c r="Q168" s="44"/>
      <c r="R168" s="44"/>
      <c r="S168" s="12"/>
    </row>
    <row r="169" spans="2:19" ht="15">
      <c r="B169" s="74"/>
      <c r="C169" s="74"/>
      <c r="D169" s="74"/>
      <c r="E169" s="74"/>
      <c r="F169" s="75"/>
      <c r="G169" s="74"/>
      <c r="H169" s="74"/>
      <c r="I169" s="74"/>
      <c r="K169" s="17"/>
      <c r="L169" s="42"/>
      <c r="M169" s="43"/>
      <c r="N169" s="43"/>
      <c r="O169" s="43"/>
      <c r="P169" s="43"/>
      <c r="Q169" s="44"/>
      <c r="R169" s="44"/>
      <c r="S169" s="12"/>
    </row>
    <row r="170" spans="2:19" ht="15">
      <c r="B170" s="74"/>
      <c r="C170" s="74"/>
      <c r="D170" s="74"/>
      <c r="E170" s="74"/>
      <c r="F170" s="75"/>
      <c r="G170" s="74"/>
      <c r="H170" s="74"/>
      <c r="I170" s="74"/>
      <c r="K170" s="17"/>
      <c r="L170" s="42"/>
      <c r="M170" s="43"/>
      <c r="N170" s="43"/>
      <c r="O170" s="43"/>
      <c r="P170" s="43"/>
      <c r="Q170" s="44"/>
      <c r="R170" s="44"/>
      <c r="S170" s="12"/>
    </row>
    <row r="171" spans="2:19" ht="15">
      <c r="B171" s="74"/>
      <c r="C171" s="74"/>
      <c r="D171" s="74"/>
      <c r="E171" s="74"/>
      <c r="F171" s="75"/>
      <c r="G171" s="74"/>
      <c r="H171" s="74"/>
      <c r="I171" s="74"/>
      <c r="K171" s="17"/>
      <c r="L171" s="42"/>
      <c r="M171" s="43"/>
      <c r="N171" s="43"/>
      <c r="O171" s="43"/>
      <c r="P171" s="43"/>
      <c r="Q171" s="44"/>
      <c r="R171" s="44"/>
      <c r="S171" s="12"/>
    </row>
    <row r="172" spans="2:19" ht="15">
      <c r="B172" s="74"/>
      <c r="C172" s="74"/>
      <c r="D172" s="74"/>
      <c r="E172" s="74"/>
      <c r="F172" s="75"/>
      <c r="G172" s="74"/>
      <c r="H172" s="74"/>
      <c r="I172" s="74"/>
      <c r="K172" s="17"/>
      <c r="L172" s="42"/>
      <c r="M172" s="43"/>
      <c r="N172" s="43"/>
      <c r="O172" s="43"/>
      <c r="P172" s="43"/>
      <c r="Q172" s="44"/>
      <c r="R172" s="44"/>
      <c r="S172" s="12"/>
    </row>
    <row r="173" spans="2:19" ht="15">
      <c r="B173" s="76"/>
      <c r="C173" s="76"/>
      <c r="D173" s="76"/>
      <c r="E173" s="76"/>
      <c r="F173" s="77"/>
      <c r="G173" s="76"/>
      <c r="H173" s="76"/>
      <c r="I173" s="76"/>
      <c r="K173" s="17"/>
      <c r="L173" s="42"/>
      <c r="M173" s="43"/>
      <c r="N173" s="43"/>
      <c r="O173" s="43"/>
      <c r="P173" s="43"/>
      <c r="Q173" s="44"/>
      <c r="R173" s="44"/>
      <c r="S173" s="12"/>
    </row>
    <row r="174" spans="2:19" ht="15">
      <c r="B174" s="78"/>
      <c r="C174" s="78"/>
      <c r="D174" s="78"/>
      <c r="E174" s="78"/>
      <c r="F174" s="79"/>
      <c r="G174" s="78"/>
      <c r="H174" s="78"/>
      <c r="I174" s="78"/>
      <c r="K174" s="17"/>
      <c r="L174" s="42"/>
      <c r="M174" s="43"/>
      <c r="N174" s="43"/>
      <c r="O174" s="43"/>
      <c r="P174" s="43"/>
      <c r="Q174" s="44"/>
      <c r="R174" s="44"/>
      <c r="S174" s="12"/>
    </row>
    <row r="175" spans="2:19" ht="15">
      <c r="B175" s="26"/>
      <c r="C175" s="4"/>
      <c r="D175" s="26"/>
      <c r="E175" s="28"/>
      <c r="F175" s="27"/>
      <c r="G175" s="26"/>
      <c r="H175" s="26"/>
      <c r="I175" s="26"/>
      <c r="K175" s="17"/>
      <c r="L175" s="42"/>
      <c r="M175" s="43"/>
      <c r="N175" s="43"/>
      <c r="O175" s="43"/>
      <c r="P175" s="43"/>
      <c r="Q175" s="44"/>
      <c r="R175" s="44"/>
      <c r="S175" s="12"/>
    </row>
    <row r="176" spans="2:19" ht="15">
      <c r="B176" s="32"/>
      <c r="C176" s="4"/>
      <c r="D176" s="32"/>
      <c r="E176" s="34"/>
      <c r="F176" s="33"/>
      <c r="G176" s="32"/>
      <c r="H176" s="32"/>
      <c r="I176" s="32"/>
      <c r="K176" s="17"/>
      <c r="L176" s="42"/>
      <c r="M176" s="43"/>
      <c r="N176" s="43"/>
      <c r="O176" s="43"/>
      <c r="P176" s="43"/>
      <c r="Q176" s="44"/>
      <c r="R176" s="44"/>
      <c r="S176" s="12"/>
    </row>
    <row r="177" spans="2:19" ht="15">
      <c r="B177" s="32"/>
      <c r="C177" s="4"/>
      <c r="D177" s="32"/>
      <c r="E177" s="34"/>
      <c r="F177" s="33"/>
      <c r="G177" s="32"/>
      <c r="H177" s="32"/>
      <c r="I177" s="32"/>
      <c r="K177" s="17"/>
      <c r="L177" s="42"/>
      <c r="M177" s="43"/>
      <c r="N177" s="43"/>
      <c r="O177" s="43"/>
      <c r="P177" s="43"/>
      <c r="Q177" s="44"/>
      <c r="R177" s="44"/>
      <c r="S177" s="12"/>
    </row>
    <row r="178" spans="2:19" ht="15">
      <c r="B178" s="32"/>
      <c r="C178" s="4"/>
      <c r="D178" s="32"/>
      <c r="E178" s="34"/>
      <c r="F178" s="33"/>
      <c r="G178" s="32"/>
      <c r="H178" s="32"/>
      <c r="I178" s="32"/>
      <c r="K178" s="17"/>
      <c r="L178" s="42"/>
      <c r="M178" s="43"/>
      <c r="N178" s="43"/>
      <c r="O178" s="43"/>
      <c r="P178" s="43"/>
      <c r="Q178" s="44"/>
      <c r="R178" s="44"/>
      <c r="S178" s="12"/>
    </row>
    <row r="179" spans="2:19" ht="15">
      <c r="B179" s="26"/>
      <c r="C179" s="4"/>
      <c r="D179" s="26"/>
      <c r="E179" s="28"/>
      <c r="F179" s="27"/>
      <c r="G179" s="26"/>
      <c r="H179" s="26"/>
      <c r="I179" s="26"/>
      <c r="K179" s="17"/>
      <c r="L179" s="42"/>
      <c r="M179" s="43"/>
      <c r="N179" s="43"/>
      <c r="O179" s="43"/>
      <c r="P179" s="43"/>
      <c r="Q179" s="44"/>
      <c r="R179" s="44"/>
      <c r="S179" s="12"/>
    </row>
    <row r="180" spans="2:19" ht="15">
      <c r="B180" s="32"/>
      <c r="C180" s="4"/>
      <c r="D180" s="32"/>
      <c r="E180" s="34"/>
      <c r="F180" s="33"/>
      <c r="G180" s="32"/>
      <c r="H180" s="32"/>
      <c r="I180" s="32"/>
      <c r="K180" s="17"/>
      <c r="L180" s="42"/>
      <c r="M180" s="43"/>
      <c r="N180" s="43"/>
      <c r="O180" s="43"/>
      <c r="P180" s="43"/>
      <c r="Q180" s="44"/>
      <c r="R180" s="44"/>
      <c r="S180" s="12"/>
    </row>
    <row r="181" spans="2:19" ht="15">
      <c r="B181" s="32"/>
      <c r="C181" s="4"/>
      <c r="D181" s="32"/>
      <c r="E181" s="34"/>
      <c r="F181" s="33"/>
      <c r="G181" s="32"/>
      <c r="H181" s="32"/>
      <c r="I181" s="32"/>
      <c r="K181" s="17"/>
      <c r="L181" s="42"/>
      <c r="M181" s="43"/>
      <c r="N181" s="43"/>
      <c r="O181" s="43"/>
      <c r="P181" s="43"/>
      <c r="Q181" s="44"/>
      <c r="R181" s="44"/>
      <c r="S181" s="12"/>
    </row>
    <row r="182" spans="2:19" ht="15">
      <c r="B182" s="32"/>
      <c r="C182" s="4"/>
      <c r="D182" s="32"/>
      <c r="E182" s="34"/>
      <c r="F182" s="33"/>
      <c r="G182" s="32"/>
      <c r="H182" s="32"/>
      <c r="I182" s="32"/>
      <c r="K182" s="17"/>
      <c r="L182" s="42"/>
      <c r="M182" s="43"/>
      <c r="N182" s="43"/>
      <c r="O182" s="43"/>
      <c r="P182" s="43"/>
      <c r="Q182" s="44"/>
      <c r="R182" s="44"/>
      <c r="S182" s="12"/>
    </row>
    <row r="183" spans="2:19" ht="15">
      <c r="B183" s="26"/>
      <c r="C183" s="4"/>
      <c r="D183" s="26"/>
      <c r="E183" s="28"/>
      <c r="F183" s="27"/>
      <c r="G183" s="26"/>
      <c r="H183" s="26"/>
      <c r="I183" s="26"/>
      <c r="K183" s="17"/>
      <c r="L183" s="42"/>
      <c r="M183" s="43"/>
      <c r="N183" s="43"/>
      <c r="O183" s="43"/>
      <c r="P183" s="43"/>
      <c r="Q183" s="44"/>
      <c r="R183" s="44"/>
      <c r="S183" s="12"/>
    </row>
    <row r="184" spans="2:19" ht="15">
      <c r="B184" s="26"/>
      <c r="C184" s="4"/>
      <c r="D184" s="26"/>
      <c r="E184" s="28"/>
      <c r="F184" s="27"/>
      <c r="G184" s="26"/>
      <c r="H184" s="26"/>
      <c r="I184" s="26"/>
      <c r="K184" s="17"/>
      <c r="L184" s="42"/>
      <c r="M184" s="43"/>
      <c r="N184" s="43"/>
      <c r="O184" s="43"/>
      <c r="P184" s="43"/>
      <c r="Q184" s="44"/>
      <c r="R184" s="44"/>
      <c r="S184" s="12"/>
    </row>
    <row r="185" spans="2:19" ht="15">
      <c r="B185" s="32"/>
      <c r="C185" s="4"/>
      <c r="D185" s="32"/>
      <c r="E185" s="34"/>
      <c r="F185" s="33"/>
      <c r="G185" s="32"/>
      <c r="H185" s="32"/>
      <c r="I185" s="32"/>
      <c r="K185" s="17"/>
      <c r="L185" s="42"/>
      <c r="M185" s="43"/>
      <c r="N185" s="43"/>
      <c r="O185" s="43"/>
      <c r="P185" s="43"/>
      <c r="Q185" s="44"/>
      <c r="R185" s="44"/>
      <c r="S185" s="12"/>
    </row>
    <row r="186" spans="2:19" ht="15">
      <c r="B186" s="32"/>
      <c r="C186" s="4"/>
      <c r="D186" s="32"/>
      <c r="E186" s="34"/>
      <c r="F186" s="33"/>
      <c r="G186" s="32"/>
      <c r="H186" s="32"/>
      <c r="I186" s="32"/>
      <c r="K186" s="17"/>
      <c r="L186" s="42"/>
      <c r="M186" s="43"/>
      <c r="N186" s="43"/>
      <c r="O186" s="43"/>
      <c r="P186" s="43"/>
      <c r="Q186" s="44"/>
      <c r="R186" s="44"/>
      <c r="S186" s="12"/>
    </row>
    <row r="187" spans="2:19" ht="15">
      <c r="B187" s="26"/>
      <c r="C187" s="4"/>
      <c r="D187" s="26"/>
      <c r="E187" s="28"/>
      <c r="F187" s="27"/>
      <c r="G187" s="26"/>
      <c r="H187" s="26"/>
      <c r="I187" s="26"/>
      <c r="K187" s="17"/>
      <c r="L187" s="42"/>
      <c r="M187" s="43"/>
      <c r="N187" s="43"/>
      <c r="O187" s="43"/>
      <c r="P187" s="43"/>
      <c r="Q187" s="44"/>
      <c r="R187" s="44"/>
      <c r="S187" s="12"/>
    </row>
    <row r="188" spans="2:19" ht="15">
      <c r="B188" s="26"/>
      <c r="C188" s="4"/>
      <c r="D188" s="26"/>
      <c r="E188" s="28"/>
      <c r="F188" s="27"/>
      <c r="G188" s="26"/>
      <c r="H188" s="26"/>
      <c r="I188" s="26"/>
      <c r="K188" s="17"/>
      <c r="L188" s="42"/>
      <c r="M188" s="43"/>
      <c r="N188" s="43"/>
      <c r="O188" s="43"/>
      <c r="P188" s="43"/>
      <c r="Q188" s="44"/>
      <c r="R188" s="44"/>
      <c r="S188" s="12"/>
    </row>
    <row r="189" spans="2:19" ht="15">
      <c r="B189" s="32"/>
      <c r="C189" s="4"/>
      <c r="D189" s="32"/>
      <c r="E189" s="34"/>
      <c r="F189" s="33"/>
      <c r="G189" s="32"/>
      <c r="H189" s="32"/>
      <c r="I189" s="32"/>
      <c r="K189" s="17"/>
      <c r="L189" s="42"/>
      <c r="M189" s="43"/>
      <c r="N189" s="43"/>
      <c r="O189" s="43"/>
      <c r="P189" s="43"/>
      <c r="Q189" s="44"/>
      <c r="R189" s="44"/>
      <c r="S189" s="12"/>
    </row>
    <row r="190" spans="2:19" ht="15">
      <c r="B190" s="26"/>
      <c r="C190" s="4"/>
      <c r="D190" s="26"/>
      <c r="E190" s="28"/>
      <c r="F190" s="27"/>
      <c r="G190" s="26"/>
      <c r="H190" s="26"/>
      <c r="I190" s="26"/>
      <c r="K190" s="17"/>
      <c r="L190" s="42"/>
      <c r="M190" s="43"/>
      <c r="N190" s="43"/>
      <c r="O190" s="43"/>
      <c r="P190" s="43"/>
      <c r="Q190" s="44"/>
      <c r="R190" s="44"/>
      <c r="S190" s="12"/>
    </row>
    <row r="191" spans="2:19" ht="15">
      <c r="B191" s="32"/>
      <c r="C191" s="4"/>
      <c r="D191" s="32"/>
      <c r="E191" s="34"/>
      <c r="F191" s="33"/>
      <c r="G191" s="32"/>
      <c r="H191" s="32"/>
      <c r="I191" s="32"/>
      <c r="K191" s="17"/>
      <c r="L191" s="42"/>
      <c r="M191" s="43"/>
      <c r="N191" s="43"/>
      <c r="O191" s="43"/>
      <c r="P191" s="43"/>
      <c r="Q191" s="44"/>
      <c r="R191" s="44"/>
      <c r="S191" s="12"/>
    </row>
    <row r="192" spans="2:19" ht="15">
      <c r="B192" s="32"/>
      <c r="C192" s="4"/>
      <c r="D192" s="32"/>
      <c r="E192" s="34"/>
      <c r="F192" s="33"/>
      <c r="G192" s="32"/>
      <c r="H192" s="32"/>
      <c r="I192" s="32"/>
      <c r="K192" s="17"/>
      <c r="L192" s="42"/>
      <c r="M192" s="43"/>
      <c r="N192" s="43"/>
      <c r="O192" s="43"/>
      <c r="P192" s="43"/>
      <c r="Q192" s="44"/>
      <c r="R192" s="44"/>
      <c r="S192" s="12"/>
    </row>
    <row r="193" spans="2:19" ht="15">
      <c r="B193" s="32"/>
      <c r="C193" s="4"/>
      <c r="D193" s="32"/>
      <c r="E193" s="34"/>
      <c r="F193" s="33"/>
      <c r="G193" s="32"/>
      <c r="H193" s="32"/>
      <c r="I193" s="32"/>
      <c r="K193" s="17"/>
      <c r="L193" s="42"/>
      <c r="M193" s="43"/>
      <c r="N193" s="43"/>
      <c r="O193" s="43"/>
      <c r="P193" s="43"/>
      <c r="Q193" s="44"/>
      <c r="R193" s="44"/>
      <c r="S193" s="12"/>
    </row>
    <row r="194" spans="2:19" ht="15">
      <c r="B194" s="32"/>
      <c r="C194" s="4"/>
      <c r="D194" s="32"/>
      <c r="E194" s="34"/>
      <c r="F194" s="33"/>
      <c r="G194" s="32"/>
      <c r="H194" s="32"/>
      <c r="I194" s="32"/>
      <c r="K194" s="17"/>
      <c r="L194" s="42"/>
      <c r="M194" s="43"/>
      <c r="N194" s="43"/>
      <c r="O194" s="43"/>
      <c r="P194" s="43"/>
      <c r="Q194" s="44"/>
      <c r="R194" s="44"/>
      <c r="S194" s="12"/>
    </row>
    <row r="195" spans="2:19" ht="15">
      <c r="B195" s="32"/>
      <c r="C195" s="4"/>
      <c r="D195" s="32"/>
      <c r="E195" s="34"/>
      <c r="F195" s="33"/>
      <c r="G195" s="32"/>
      <c r="H195" s="32"/>
      <c r="I195" s="32"/>
      <c r="K195" s="17"/>
      <c r="L195" s="42"/>
      <c r="M195" s="43"/>
      <c r="N195" s="43"/>
      <c r="O195" s="43"/>
      <c r="P195" s="43"/>
      <c r="Q195" s="44"/>
      <c r="R195" s="44"/>
      <c r="S195" s="12"/>
    </row>
    <row r="196" spans="2:19" ht="15">
      <c r="B196" s="32"/>
      <c r="C196" s="4"/>
      <c r="D196" s="32"/>
      <c r="E196" s="34"/>
      <c r="F196" s="33"/>
      <c r="G196" s="32"/>
      <c r="H196" s="32"/>
      <c r="I196" s="32"/>
      <c r="K196" s="17"/>
      <c r="L196" s="42"/>
      <c r="M196" s="43"/>
      <c r="N196" s="43"/>
      <c r="O196" s="43"/>
      <c r="P196" s="43"/>
      <c r="Q196" s="44"/>
      <c r="R196" s="44"/>
      <c r="S196" s="12"/>
    </row>
    <row r="197" spans="2:19" ht="15">
      <c r="B197" s="26"/>
      <c r="C197" s="4"/>
      <c r="D197" s="26"/>
      <c r="E197" s="28"/>
      <c r="F197" s="27"/>
      <c r="G197" s="26"/>
      <c r="H197" s="26"/>
      <c r="I197" s="26"/>
      <c r="K197" s="17"/>
      <c r="L197" s="42"/>
      <c r="M197" s="43"/>
      <c r="N197" s="43"/>
      <c r="O197" s="43"/>
      <c r="P197" s="43"/>
      <c r="Q197" s="44"/>
      <c r="R197" s="44"/>
      <c r="S197" s="12"/>
    </row>
    <row r="198" spans="2:19" ht="15">
      <c r="B198" s="26"/>
      <c r="C198" s="4"/>
      <c r="D198" s="26"/>
      <c r="E198" s="28"/>
      <c r="F198" s="27"/>
      <c r="G198" s="26"/>
      <c r="H198" s="26"/>
      <c r="I198" s="26"/>
      <c r="K198" s="17"/>
      <c r="L198" s="42"/>
      <c r="M198" s="43"/>
      <c r="N198" s="43"/>
      <c r="O198" s="43"/>
      <c r="P198" s="43"/>
      <c r="Q198" s="44"/>
      <c r="R198" s="44"/>
      <c r="S198" s="12"/>
    </row>
    <row r="199" spans="2:19" ht="15">
      <c r="B199" s="26"/>
      <c r="C199" s="4"/>
      <c r="D199" s="26"/>
      <c r="E199" s="28"/>
      <c r="F199" s="27"/>
      <c r="G199" s="26"/>
      <c r="H199" s="26"/>
      <c r="I199" s="26"/>
      <c r="K199" s="17"/>
      <c r="L199" s="42"/>
      <c r="M199" s="43"/>
      <c r="N199" s="43"/>
      <c r="O199" s="43"/>
      <c r="P199" s="43"/>
      <c r="Q199" s="44"/>
      <c r="R199" s="44"/>
      <c r="S199" s="12"/>
    </row>
    <row r="200" spans="2:19" ht="15">
      <c r="B200" s="26"/>
      <c r="C200" s="4"/>
      <c r="D200" s="26"/>
      <c r="E200" s="28"/>
      <c r="F200" s="27"/>
      <c r="G200" s="26"/>
      <c r="H200" s="26"/>
      <c r="I200" s="26"/>
      <c r="K200" s="17"/>
      <c r="L200" s="42"/>
      <c r="M200" s="43"/>
      <c r="N200" s="43"/>
      <c r="O200" s="43"/>
      <c r="P200" s="43"/>
      <c r="Q200" s="44"/>
      <c r="R200" s="44"/>
      <c r="S200" s="12"/>
    </row>
    <row r="201" spans="2:19" ht="15">
      <c r="B201" s="32"/>
      <c r="C201" s="4"/>
      <c r="D201" s="32"/>
      <c r="E201" s="34"/>
      <c r="F201" s="33"/>
      <c r="G201" s="32"/>
      <c r="H201" s="32"/>
      <c r="I201" s="32"/>
      <c r="K201" s="17"/>
      <c r="L201" s="42"/>
      <c r="M201" s="43"/>
      <c r="N201" s="43"/>
      <c r="O201" s="43"/>
      <c r="P201" s="43"/>
      <c r="Q201" s="44"/>
      <c r="R201" s="44"/>
      <c r="S201" s="12"/>
    </row>
    <row r="202" spans="2:19" ht="15">
      <c r="B202" s="26"/>
      <c r="C202" s="4"/>
      <c r="D202" s="26"/>
      <c r="E202" s="28"/>
      <c r="F202" s="27"/>
      <c r="G202" s="26"/>
      <c r="H202" s="26"/>
      <c r="I202" s="26"/>
      <c r="K202" s="17"/>
      <c r="L202" s="42"/>
      <c r="M202" s="43"/>
      <c r="N202" s="43"/>
      <c r="O202" s="43"/>
      <c r="P202" s="43"/>
      <c r="Q202" s="44"/>
      <c r="R202" s="44"/>
      <c r="S202" s="12"/>
    </row>
    <row r="203" spans="2:19" ht="15">
      <c r="B203" s="26"/>
      <c r="C203" s="4"/>
      <c r="D203" s="26"/>
      <c r="E203" s="28"/>
      <c r="F203" s="27"/>
      <c r="G203" s="26"/>
      <c r="H203" s="26"/>
      <c r="I203" s="26"/>
      <c r="K203" s="17"/>
      <c r="L203" s="42"/>
      <c r="M203" s="43"/>
      <c r="N203" s="43"/>
      <c r="O203" s="43"/>
      <c r="P203" s="43"/>
      <c r="Q203" s="44"/>
      <c r="R203" s="44"/>
      <c r="S203" s="12"/>
    </row>
    <row r="204" spans="2:19" ht="15">
      <c r="B204" s="32"/>
      <c r="C204" s="4"/>
      <c r="D204" s="32"/>
      <c r="E204" s="34"/>
      <c r="F204" s="33"/>
      <c r="G204" s="32"/>
      <c r="H204" s="32"/>
      <c r="I204" s="32"/>
      <c r="K204" s="17"/>
      <c r="L204" s="42"/>
      <c r="M204" s="43"/>
      <c r="N204" s="43"/>
      <c r="O204" s="43"/>
      <c r="P204" s="43"/>
      <c r="Q204" s="44"/>
      <c r="R204" s="44"/>
      <c r="S204" s="12"/>
    </row>
    <row r="205" spans="2:19" ht="15">
      <c r="B205" s="26"/>
      <c r="C205" s="4"/>
      <c r="D205" s="26"/>
      <c r="E205" s="28"/>
      <c r="F205" s="27"/>
      <c r="G205" s="26"/>
      <c r="H205" s="26"/>
      <c r="I205" s="26"/>
      <c r="K205" s="17"/>
      <c r="L205" s="42"/>
      <c r="M205" s="43"/>
      <c r="N205" s="43"/>
      <c r="O205" s="43"/>
      <c r="P205" s="43"/>
      <c r="Q205" s="44"/>
      <c r="R205" s="44"/>
      <c r="S205" s="12"/>
    </row>
    <row r="206" spans="2:19" ht="15">
      <c r="B206" s="29"/>
      <c r="C206" s="4"/>
      <c r="D206" s="29"/>
      <c r="E206" s="31"/>
      <c r="F206" s="30"/>
      <c r="G206" s="29"/>
      <c r="H206" s="29"/>
      <c r="I206" s="29"/>
      <c r="K206" s="17"/>
      <c r="L206" s="42"/>
      <c r="M206" s="43"/>
      <c r="N206" s="43"/>
      <c r="O206" s="43"/>
      <c r="P206" s="43"/>
      <c r="Q206" s="44"/>
      <c r="R206" s="44"/>
      <c r="S206" s="12"/>
    </row>
    <row r="207" spans="2:19" ht="15">
      <c r="B207" s="32"/>
      <c r="C207" s="4"/>
      <c r="D207" s="32"/>
      <c r="E207" s="34"/>
      <c r="F207" s="33"/>
      <c r="G207" s="32"/>
      <c r="H207" s="32"/>
      <c r="I207" s="32"/>
      <c r="K207" s="17"/>
      <c r="L207" s="42"/>
      <c r="M207" s="43"/>
      <c r="N207" s="43"/>
      <c r="O207" s="43"/>
      <c r="P207" s="43"/>
      <c r="Q207" s="44"/>
      <c r="R207" s="44"/>
      <c r="S207" s="12"/>
    </row>
    <row r="208" spans="2:19" ht="15">
      <c r="B208" s="29"/>
      <c r="C208" s="4"/>
      <c r="D208" s="29"/>
      <c r="E208" s="31"/>
      <c r="F208" s="30"/>
      <c r="G208" s="29"/>
      <c r="H208" s="29"/>
      <c r="I208" s="29"/>
      <c r="K208" s="17"/>
      <c r="L208" s="42"/>
      <c r="M208" s="43"/>
      <c r="N208" s="43"/>
      <c r="O208" s="43"/>
      <c r="P208" s="43"/>
      <c r="Q208" s="44"/>
      <c r="R208" s="44"/>
      <c r="S208" s="12"/>
    </row>
    <row r="209" spans="2:19" ht="15">
      <c r="B209" s="32"/>
      <c r="C209" s="4"/>
      <c r="D209" s="32"/>
      <c r="E209" s="34"/>
      <c r="F209" s="33"/>
      <c r="G209" s="32"/>
      <c r="H209" s="32"/>
      <c r="I209" s="32"/>
      <c r="K209" s="17"/>
      <c r="L209" s="42"/>
      <c r="M209" s="43"/>
      <c r="N209" s="43"/>
      <c r="O209" s="43"/>
      <c r="P209" s="43"/>
      <c r="Q209" s="44"/>
      <c r="R209" s="44"/>
      <c r="S209" s="12"/>
    </row>
    <row r="210" spans="2:19" ht="15">
      <c r="B210" s="32"/>
      <c r="C210" s="4"/>
      <c r="D210" s="32"/>
      <c r="E210" s="34"/>
      <c r="F210" s="33"/>
      <c r="G210" s="32"/>
      <c r="H210" s="32"/>
      <c r="I210" s="32"/>
      <c r="K210" s="17"/>
      <c r="L210" s="42"/>
      <c r="M210" s="43"/>
      <c r="N210" s="43"/>
      <c r="O210" s="43"/>
      <c r="P210" s="43"/>
      <c r="Q210" s="44"/>
      <c r="R210" s="44"/>
      <c r="S210" s="12"/>
    </row>
    <row r="211" spans="2:19" ht="15">
      <c r="B211" s="32"/>
      <c r="C211" s="4"/>
      <c r="D211" s="32"/>
      <c r="E211" s="34"/>
      <c r="F211" s="33"/>
      <c r="G211" s="32"/>
      <c r="H211" s="32"/>
      <c r="I211" s="32"/>
      <c r="K211" s="17"/>
      <c r="L211" s="42"/>
      <c r="M211" s="43"/>
      <c r="N211" s="43"/>
      <c r="O211" s="43"/>
      <c r="P211" s="43"/>
      <c r="Q211" s="44"/>
      <c r="R211" s="44"/>
      <c r="S211" s="12"/>
    </row>
    <row r="212" spans="2:19" ht="15">
      <c r="B212" s="32"/>
      <c r="C212" s="4"/>
      <c r="D212" s="32"/>
      <c r="E212" s="34"/>
      <c r="F212" s="33"/>
      <c r="G212" s="32"/>
      <c r="H212" s="32"/>
      <c r="I212" s="32"/>
      <c r="K212" s="17"/>
      <c r="L212" s="42"/>
      <c r="M212" s="43"/>
      <c r="N212" s="43"/>
      <c r="O212" s="43"/>
      <c r="P212" s="43"/>
      <c r="Q212" s="44"/>
      <c r="R212" s="44"/>
      <c r="S212" s="12"/>
    </row>
    <row r="213" spans="2:19" ht="15">
      <c r="B213" s="29"/>
      <c r="C213" s="4"/>
      <c r="D213" s="29"/>
      <c r="E213" s="31"/>
      <c r="F213" s="30"/>
      <c r="G213" s="29"/>
      <c r="H213" s="29"/>
      <c r="I213" s="29"/>
      <c r="K213" s="17"/>
      <c r="L213" s="42"/>
      <c r="M213" s="43"/>
      <c r="N213" s="43"/>
      <c r="O213" s="43"/>
      <c r="P213" s="43"/>
      <c r="Q213" s="44"/>
      <c r="R213" s="44"/>
      <c r="S213" s="12"/>
    </row>
    <row r="214" spans="2:19" ht="15">
      <c r="B214" s="32"/>
      <c r="C214" s="4"/>
      <c r="D214" s="32"/>
      <c r="E214" s="34"/>
      <c r="F214" s="33"/>
      <c r="G214" s="32"/>
      <c r="H214" s="32"/>
      <c r="I214" s="32"/>
      <c r="K214" s="17"/>
      <c r="L214" s="42"/>
      <c r="M214" s="43"/>
      <c r="N214" s="43"/>
      <c r="O214" s="43"/>
      <c r="P214" s="43"/>
      <c r="Q214" s="44"/>
      <c r="R214" s="44"/>
      <c r="S214" s="12"/>
    </row>
    <row r="215" spans="2:19" ht="15">
      <c r="B215" s="32"/>
      <c r="C215" s="4"/>
      <c r="D215" s="32"/>
      <c r="E215" s="34"/>
      <c r="F215" s="33"/>
      <c r="G215" s="32"/>
      <c r="H215" s="32"/>
      <c r="I215" s="32"/>
      <c r="K215" s="17"/>
      <c r="L215" s="42"/>
      <c r="M215" s="43"/>
      <c r="N215" s="43"/>
      <c r="O215" s="43"/>
      <c r="P215" s="43"/>
      <c r="Q215" s="44"/>
      <c r="R215" s="44"/>
      <c r="S215" s="12"/>
    </row>
    <row r="216" spans="2:19" ht="15">
      <c r="B216" s="32"/>
      <c r="C216" s="4"/>
      <c r="D216" s="32"/>
      <c r="E216" s="34"/>
      <c r="F216" s="33"/>
      <c r="G216" s="32"/>
      <c r="H216" s="32"/>
      <c r="I216" s="32"/>
      <c r="K216" s="17"/>
      <c r="L216" s="42"/>
      <c r="M216" s="43"/>
      <c r="N216" s="43"/>
      <c r="O216" s="43"/>
      <c r="P216" s="43"/>
      <c r="Q216" s="44"/>
      <c r="R216" s="44"/>
      <c r="S216" s="12"/>
    </row>
    <row r="217" spans="2:19" ht="15">
      <c r="B217" s="32"/>
      <c r="C217" s="4"/>
      <c r="D217" s="32"/>
      <c r="E217" s="34"/>
      <c r="F217" s="33"/>
      <c r="G217" s="32"/>
      <c r="H217" s="32"/>
      <c r="I217" s="32"/>
      <c r="K217" s="17"/>
      <c r="L217" s="42"/>
      <c r="M217" s="43"/>
      <c r="N217" s="43"/>
      <c r="O217" s="43"/>
      <c r="P217" s="43"/>
      <c r="Q217" s="44"/>
      <c r="R217" s="44"/>
      <c r="S217" s="12"/>
    </row>
    <row r="218" spans="2:19" ht="15">
      <c r="B218" s="32"/>
      <c r="C218" s="4"/>
      <c r="D218" s="32"/>
      <c r="E218" s="34"/>
      <c r="F218" s="33"/>
      <c r="G218" s="32"/>
      <c r="H218" s="32"/>
      <c r="I218" s="32"/>
      <c r="K218" s="17"/>
      <c r="L218" s="42"/>
      <c r="M218" s="43"/>
      <c r="N218" s="43"/>
      <c r="O218" s="43"/>
      <c r="P218" s="43"/>
      <c r="Q218" s="44"/>
      <c r="R218" s="44"/>
      <c r="S218" s="12"/>
    </row>
    <row r="219" spans="2:19" ht="15">
      <c r="B219" s="32"/>
      <c r="C219" s="4"/>
      <c r="D219" s="32"/>
      <c r="E219" s="34"/>
      <c r="F219" s="33"/>
      <c r="G219" s="32"/>
      <c r="H219" s="32"/>
      <c r="I219" s="32"/>
      <c r="K219" s="17"/>
      <c r="L219" s="42"/>
      <c r="M219" s="43"/>
      <c r="N219" s="43"/>
      <c r="O219" s="43"/>
      <c r="P219" s="43"/>
      <c r="Q219" s="44"/>
      <c r="R219" s="44"/>
      <c r="S219" s="12"/>
    </row>
    <row r="220" spans="2:19" ht="15">
      <c r="B220" s="32"/>
      <c r="C220" s="4"/>
      <c r="D220" s="32"/>
      <c r="E220" s="34"/>
      <c r="F220" s="33"/>
      <c r="G220" s="32"/>
      <c r="H220" s="32"/>
      <c r="I220" s="32"/>
      <c r="K220" s="17"/>
      <c r="L220" s="42"/>
      <c r="M220" s="43"/>
      <c r="N220" s="43"/>
      <c r="O220" s="43"/>
      <c r="P220" s="43"/>
      <c r="Q220" s="44"/>
      <c r="R220" s="44"/>
      <c r="S220" s="12"/>
    </row>
    <row r="221" spans="2:19" ht="15">
      <c r="B221" s="32"/>
      <c r="C221" s="4"/>
      <c r="D221" s="32"/>
      <c r="E221" s="34"/>
      <c r="F221" s="33"/>
      <c r="G221" s="32"/>
      <c r="H221" s="32"/>
      <c r="I221" s="32"/>
      <c r="K221" s="17"/>
      <c r="L221" s="42"/>
      <c r="M221" s="43"/>
      <c r="N221" s="43"/>
      <c r="O221" s="43"/>
      <c r="P221" s="43"/>
      <c r="Q221" s="44"/>
      <c r="R221" s="44"/>
      <c r="S221" s="12"/>
    </row>
    <row r="222" spans="11:19" ht="15">
      <c r="K222" s="17"/>
      <c r="L222" s="42"/>
      <c r="M222" s="43"/>
      <c r="N222" s="43"/>
      <c r="O222" s="43"/>
      <c r="P222" s="43"/>
      <c r="Q222" s="44"/>
      <c r="R222" s="44"/>
      <c r="S222" s="12"/>
    </row>
    <row r="223" spans="11:19" ht="15">
      <c r="K223" s="17"/>
      <c r="L223" s="42"/>
      <c r="M223" s="43"/>
      <c r="N223" s="43"/>
      <c r="O223" s="43"/>
      <c r="P223" s="43"/>
      <c r="Q223" s="44"/>
      <c r="R223" s="44"/>
      <c r="S223" s="12"/>
    </row>
    <row r="224" spans="11:19" ht="15">
      <c r="K224" s="17"/>
      <c r="L224" s="42"/>
      <c r="M224" s="43"/>
      <c r="N224" s="43"/>
      <c r="O224" s="43"/>
      <c r="P224" s="43"/>
      <c r="Q224" s="44"/>
      <c r="R224" s="44"/>
      <c r="S224" s="12"/>
    </row>
    <row r="225" spans="11:19" ht="15">
      <c r="K225" s="17"/>
      <c r="L225" s="42"/>
      <c r="M225" s="43"/>
      <c r="N225" s="43"/>
      <c r="O225" s="43"/>
      <c r="P225" s="43"/>
      <c r="Q225" s="44"/>
      <c r="R225" s="44"/>
      <c r="S225" s="12"/>
    </row>
    <row r="226" spans="11:19" ht="15">
      <c r="K226" s="17"/>
      <c r="L226" s="42"/>
      <c r="M226" s="43"/>
      <c r="N226" s="43"/>
      <c r="O226" s="43"/>
      <c r="P226" s="43"/>
      <c r="Q226" s="44"/>
      <c r="R226" s="44"/>
      <c r="S226" s="12"/>
    </row>
    <row r="227" spans="11:19" ht="15">
      <c r="K227" s="17"/>
      <c r="L227" s="42"/>
      <c r="M227" s="43"/>
      <c r="N227" s="43"/>
      <c r="O227" s="43"/>
      <c r="P227" s="43"/>
      <c r="Q227" s="44"/>
      <c r="R227" s="44"/>
      <c r="S227" s="12"/>
    </row>
  </sheetData>
  <sheetProtection/>
  <autoFilter ref="B4:S221"/>
  <printOptions/>
  <pageMargins left="0.18" right="0.16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:I118"/>
  <sheetViews>
    <sheetView tabSelected="1" view="pageBreakPreview" zoomScale="90" zoomScaleSheetLayoutView="90" workbookViewId="0" topLeftCell="A22">
      <selection activeCell="K14" sqref="K14"/>
    </sheetView>
  </sheetViews>
  <sheetFormatPr defaultColWidth="8.796875" defaultRowHeight="14.25"/>
  <cols>
    <col min="1" max="1" width="7.8984375" style="45" customWidth="1"/>
    <col min="2" max="2" width="8.69921875" style="46" customWidth="1"/>
    <col min="3" max="3" width="19.59765625" style="47" customWidth="1"/>
    <col min="4" max="4" width="20.8984375" style="47" customWidth="1"/>
    <col min="5" max="5" width="18.8984375" style="47" customWidth="1"/>
    <col min="6" max="6" width="12.5" style="46" customWidth="1"/>
    <col min="7" max="7" width="9.3984375" style="46" customWidth="1"/>
    <col min="8" max="8" width="7.69921875" style="46" customWidth="1"/>
    <col min="9" max="9" width="12.09765625" style="48" customWidth="1"/>
    <col min="10" max="16384" width="9" style="47" customWidth="1"/>
  </cols>
  <sheetData>
    <row r="1" ht="7.5" customHeight="1"/>
    <row r="2" ht="20.25">
      <c r="A2" s="49" t="s">
        <v>50</v>
      </c>
    </row>
    <row r="3" spans="1:4" ht="14.25">
      <c r="A3" s="47" t="s">
        <v>8</v>
      </c>
      <c r="C3" s="50">
        <v>41954</v>
      </c>
      <c r="D3" s="50"/>
    </row>
    <row r="4" spans="1:5" ht="15">
      <c r="A4" s="47" t="s">
        <v>9</v>
      </c>
      <c r="C4" s="51" t="s">
        <v>51</v>
      </c>
      <c r="D4" s="51"/>
      <c r="E4" s="45" t="s">
        <v>52</v>
      </c>
    </row>
    <row r="5" spans="1:4" ht="14.25">
      <c r="A5" s="47" t="s">
        <v>16</v>
      </c>
      <c r="C5" s="52" t="s">
        <v>296</v>
      </c>
      <c r="D5" s="51"/>
    </row>
    <row r="6" spans="3:9" ht="15">
      <c r="C6" s="45"/>
      <c r="D6" s="52"/>
      <c r="G6" s="53"/>
      <c r="I6" s="54"/>
    </row>
    <row r="7" ht="8.25" customHeight="1"/>
    <row r="8" spans="1:9" s="58" customFormat="1" ht="31.5" customHeight="1">
      <c r="A8" s="55" t="s">
        <v>10</v>
      </c>
      <c r="B8" s="55" t="s">
        <v>6</v>
      </c>
      <c r="C8" s="55" t="s">
        <v>3</v>
      </c>
      <c r="D8" s="55" t="s">
        <v>26</v>
      </c>
      <c r="E8" s="55" t="s">
        <v>32</v>
      </c>
      <c r="F8" s="55" t="s">
        <v>11</v>
      </c>
      <c r="G8" s="56" t="s">
        <v>250</v>
      </c>
      <c r="H8" s="56" t="s">
        <v>12</v>
      </c>
      <c r="I8" s="57" t="s">
        <v>24</v>
      </c>
    </row>
    <row r="9" spans="1:9" s="64" customFormat="1" ht="14.25">
      <c r="A9" s="59">
        <v>1</v>
      </c>
      <c r="B9" s="60">
        <f>CZASY!L5</f>
        <v>46</v>
      </c>
      <c r="C9" s="61" t="str">
        <f>CZASY!M5</f>
        <v>WIRKUS</v>
      </c>
      <c r="D9" s="61" t="str">
        <f>CZASY!N5</f>
        <v>ŁUKASZ</v>
      </c>
      <c r="E9" s="61" t="str">
        <f>IF(CZASY!O5=0,"",CZASY!O5)</f>
        <v>LIPNICA</v>
      </c>
      <c r="F9" s="62">
        <f>CZASY!Q5</f>
        <v>1988</v>
      </c>
      <c r="G9" s="62" t="str">
        <f>CZASY!R5</f>
        <v>M</v>
      </c>
      <c r="H9" s="60">
        <f>COUNTIF($G$9:G9,G9)</f>
        <v>1</v>
      </c>
      <c r="I9" s="63">
        <f>CEILING(CZASY!K5,"00:00:01")</f>
        <v>0.022754629629629628</v>
      </c>
    </row>
    <row r="10" spans="1:9" s="64" customFormat="1" ht="14.25">
      <c r="A10" s="59">
        <v>2</v>
      </c>
      <c r="B10" s="60">
        <f>CZASY!L6</f>
        <v>89</v>
      </c>
      <c r="C10" s="61" t="str">
        <f>CZASY!M6</f>
        <v>SZYMAŃSKI</v>
      </c>
      <c r="D10" s="61" t="str">
        <f>CZASY!N6</f>
        <v>SYLWESTER</v>
      </c>
      <c r="E10" s="61" t="str">
        <f>IF(CZASY!O6=0,"",CZASY!O6)</f>
        <v>SZCZECINEK</v>
      </c>
      <c r="F10" s="62">
        <f>CZASY!Q6</f>
        <v>1973</v>
      </c>
      <c r="G10" s="62" t="str">
        <f>CZASY!R6</f>
        <v>M</v>
      </c>
      <c r="H10" s="60">
        <f>COUNTIF($G$9:G10,G10)</f>
        <v>2</v>
      </c>
      <c r="I10" s="63">
        <f>CEILING(CZASY!K6,"00:00:01")</f>
        <v>0.023668981481481482</v>
      </c>
    </row>
    <row r="11" spans="1:9" s="64" customFormat="1" ht="14.25">
      <c r="A11" s="59">
        <v>3</v>
      </c>
      <c r="B11" s="60">
        <f>CZASY!L7</f>
        <v>47</v>
      </c>
      <c r="C11" s="61" t="str">
        <f>CZASY!M7</f>
        <v>HARTLEB</v>
      </c>
      <c r="D11" s="61" t="str">
        <f>CZASY!N7</f>
        <v>DAWID</v>
      </c>
      <c r="E11" s="61" t="str">
        <f>IF(CZASY!O7=0,"",CZASY!O7)</f>
        <v>SIENIAWA </v>
      </c>
      <c r="F11" s="62">
        <f>CZASY!Q7</f>
        <v>1988</v>
      </c>
      <c r="G11" s="62" t="str">
        <f>CZASY!R7</f>
        <v>M</v>
      </c>
      <c r="H11" s="60">
        <f>COUNTIF($G$9:G11,G11)</f>
        <v>3</v>
      </c>
      <c r="I11" s="63">
        <f>CEILING(CZASY!K7,"00:00:01")</f>
        <v>0.023703703703703703</v>
      </c>
    </row>
    <row r="12" spans="1:9" s="64" customFormat="1" ht="14.25">
      <c r="A12" s="59">
        <v>4</v>
      </c>
      <c r="B12" s="60">
        <f>CZASY!L8</f>
        <v>15</v>
      </c>
      <c r="C12" s="61" t="str">
        <f>CZASY!M8</f>
        <v>RYBARCZYK</v>
      </c>
      <c r="D12" s="61" t="str">
        <f>CZASY!N8</f>
        <v>JAN</v>
      </c>
      <c r="E12" s="61" t="str">
        <f>IF(CZASY!O8=0,"",CZASY!O8)</f>
        <v>DARŁOWO</v>
      </c>
      <c r="F12" s="62">
        <f>CZASY!Q8</f>
        <v>1967</v>
      </c>
      <c r="G12" s="62" t="str">
        <f>CZASY!R8</f>
        <v>M</v>
      </c>
      <c r="H12" s="60">
        <f>COUNTIF($G$9:G12,G12)</f>
        <v>4</v>
      </c>
      <c r="I12" s="63">
        <f>CEILING(CZASY!K8,"00:00:01")</f>
        <v>0.024583333333333332</v>
      </c>
    </row>
    <row r="13" spans="1:9" s="64" customFormat="1" ht="14.25">
      <c r="A13" s="59">
        <v>5</v>
      </c>
      <c r="B13" s="60">
        <f>CZASY!L9</f>
        <v>10</v>
      </c>
      <c r="C13" s="61" t="str">
        <f>CZASY!M9</f>
        <v>MIERZWA</v>
      </c>
      <c r="D13" s="61" t="str">
        <f>CZASY!N9</f>
        <v>WITOLD</v>
      </c>
      <c r="E13" s="61" t="str">
        <f>IF(CZASY!O9=0,"",CZASY!O9)</f>
        <v>DARŁOWO</v>
      </c>
      <c r="F13" s="62">
        <f>CZASY!Q9</f>
        <v>1974</v>
      </c>
      <c r="G13" s="62" t="str">
        <f>CZASY!R9</f>
        <v>M</v>
      </c>
      <c r="H13" s="60">
        <f>COUNTIF($G$9:G13,G13)</f>
        <v>5</v>
      </c>
      <c r="I13" s="63">
        <f>CEILING(CZASY!K9,"00:00:01")</f>
        <v>0.025567129629629627</v>
      </c>
    </row>
    <row r="14" spans="1:9" s="64" customFormat="1" ht="14.25">
      <c r="A14" s="59">
        <v>6</v>
      </c>
      <c r="B14" s="60">
        <f>CZASY!L10</f>
        <v>41</v>
      </c>
      <c r="C14" s="61" t="str">
        <f>CZASY!M10</f>
        <v>KASZTELAN</v>
      </c>
      <c r="D14" s="61" t="str">
        <f>CZASY!N10</f>
        <v>URSZULA</v>
      </c>
      <c r="E14" s="61" t="str">
        <f>IF(CZASY!O10=0,"",CZASY!O10)</f>
        <v>KRETOMINO</v>
      </c>
      <c r="F14" s="62">
        <f>CZASY!Q10</f>
        <v>1986</v>
      </c>
      <c r="G14" s="62" t="str">
        <f>CZASY!R10</f>
        <v>K</v>
      </c>
      <c r="H14" s="60">
        <f>COUNTIF($G$9:G14,G14)</f>
        <v>1</v>
      </c>
      <c r="I14" s="63">
        <f>CEILING(CZASY!K10,"00:00:01")</f>
        <v>0.02699074074074074</v>
      </c>
    </row>
    <row r="15" spans="1:9" s="64" customFormat="1" ht="14.25">
      <c r="A15" s="59">
        <v>7</v>
      </c>
      <c r="B15" s="60">
        <f>CZASY!L11</f>
        <v>32</v>
      </c>
      <c r="C15" s="61" t="str">
        <f>CZASY!M11</f>
        <v>PAWŁOWSKA</v>
      </c>
      <c r="D15" s="61" t="str">
        <f>CZASY!N11</f>
        <v>MARLENA</v>
      </c>
      <c r="E15" s="61" t="str">
        <f>IF(CZASY!O11=0,"",CZASY!O11)</f>
        <v>CZŁUCHÓW</v>
      </c>
      <c r="F15" s="62">
        <f>CZASY!Q11</f>
        <v>1973</v>
      </c>
      <c r="G15" s="62" t="str">
        <f>CZASY!R11</f>
        <v>K</v>
      </c>
      <c r="H15" s="60">
        <f>COUNTIF($G$9:G15,G15)</f>
        <v>2</v>
      </c>
      <c r="I15" s="63">
        <f>CEILING(CZASY!K11,"00:00:01")</f>
        <v>0.027453703703703702</v>
      </c>
    </row>
    <row r="16" spans="1:9" s="64" customFormat="1" ht="14.25">
      <c r="A16" s="59">
        <v>8</v>
      </c>
      <c r="B16" s="60">
        <f>CZASY!L12</f>
        <v>105</v>
      </c>
      <c r="C16" s="61" t="str">
        <f>CZASY!M12</f>
        <v>DURMAN</v>
      </c>
      <c r="D16" s="61" t="str">
        <f>CZASY!N12</f>
        <v>DAWID</v>
      </c>
      <c r="E16" s="61" t="str">
        <f>IF(CZASY!O12=0,"",CZASY!O12)</f>
        <v>DARŁOWO</v>
      </c>
      <c r="F16" s="62">
        <f>CZASY!Q12</f>
        <v>1996</v>
      </c>
      <c r="G16" s="62" t="str">
        <f>CZASY!R12</f>
        <v>M</v>
      </c>
      <c r="H16" s="60">
        <f>COUNTIF($G$9:G16,G16)</f>
        <v>6</v>
      </c>
      <c r="I16" s="63">
        <f>CEILING(CZASY!K12,"00:00:01")</f>
        <v>0.02761574074074074</v>
      </c>
    </row>
    <row r="17" spans="1:9" s="64" customFormat="1" ht="14.25">
      <c r="A17" s="59">
        <v>9</v>
      </c>
      <c r="B17" s="60">
        <f>CZASY!L13</f>
        <v>107</v>
      </c>
      <c r="C17" s="61" t="str">
        <f>CZASY!M13</f>
        <v>SKONECZNY</v>
      </c>
      <c r="D17" s="61" t="str">
        <f>CZASY!N13</f>
        <v>KACPER</v>
      </c>
      <c r="E17" s="61" t="str">
        <f>IF(CZASY!O13=0,"",CZASY!O13)</f>
        <v>DARŁOWO</v>
      </c>
      <c r="F17" s="62">
        <f>CZASY!Q13</f>
        <v>1989</v>
      </c>
      <c r="G17" s="62" t="str">
        <f>CZASY!R13</f>
        <v>M</v>
      </c>
      <c r="H17" s="60">
        <f>COUNTIF($G$9:G17,G17)</f>
        <v>7</v>
      </c>
      <c r="I17" s="63">
        <f>CEILING(CZASY!K13,"00:00:01")</f>
        <v>0.027662037037037037</v>
      </c>
    </row>
    <row r="18" spans="1:9" s="64" customFormat="1" ht="14.25">
      <c r="A18" s="59">
        <v>10</v>
      </c>
      <c r="B18" s="60">
        <f>CZASY!L14</f>
        <v>4</v>
      </c>
      <c r="C18" s="61" t="str">
        <f>CZASY!M14</f>
        <v>WIKTOROWICZ</v>
      </c>
      <c r="D18" s="61" t="str">
        <f>CZASY!N14</f>
        <v>SŁAWOMIR</v>
      </c>
      <c r="E18" s="61" t="str">
        <f>IF(CZASY!O14=0,"",CZASY!O14)</f>
        <v>KOSZALIN</v>
      </c>
      <c r="F18" s="62">
        <f>CZASY!Q14</f>
        <v>1976</v>
      </c>
      <c r="G18" s="62" t="str">
        <f>CZASY!R14</f>
        <v>M</v>
      </c>
      <c r="H18" s="60">
        <f>COUNTIF($G$9:G18,G18)</f>
        <v>8</v>
      </c>
      <c r="I18" s="63">
        <f>CEILING(CZASY!K14,"00:00:01")</f>
        <v>0.027696759259259258</v>
      </c>
    </row>
    <row r="19" spans="1:9" s="64" customFormat="1" ht="14.25">
      <c r="A19" s="59">
        <v>11</v>
      </c>
      <c r="B19" s="60">
        <f>CZASY!L15</f>
        <v>54</v>
      </c>
      <c r="C19" s="61" t="str">
        <f>CZASY!M15</f>
        <v>SKIBIŃSKI</v>
      </c>
      <c r="D19" s="61" t="str">
        <f>CZASY!N15</f>
        <v>KRZYSZTOF</v>
      </c>
      <c r="E19" s="61" t="str">
        <f>IF(CZASY!O15=0,"",CZASY!O15)</f>
        <v>KOSZALIN</v>
      </c>
      <c r="F19" s="62">
        <f>CZASY!Q15</f>
        <v>1975</v>
      </c>
      <c r="G19" s="62" t="str">
        <f>CZASY!R15</f>
        <v>M</v>
      </c>
      <c r="H19" s="60">
        <f>COUNTIF($G$9:G19,G19)</f>
        <v>9</v>
      </c>
      <c r="I19" s="63">
        <f>CEILING(CZASY!K15,"00:00:01")</f>
        <v>0.02798611111111111</v>
      </c>
    </row>
    <row r="20" spans="1:9" s="64" customFormat="1" ht="14.25">
      <c r="A20" s="59">
        <v>12</v>
      </c>
      <c r="B20" s="60">
        <f>CZASY!L16</f>
        <v>30</v>
      </c>
      <c r="C20" s="61" t="str">
        <f>CZASY!M16</f>
        <v>ROŃSKI</v>
      </c>
      <c r="D20" s="61" t="str">
        <f>CZASY!N16</f>
        <v>RAFAŁ</v>
      </c>
      <c r="E20" s="61" t="str">
        <f>IF(CZASY!O16=0,"",CZASY!O16)</f>
        <v>KOŁDOWO</v>
      </c>
      <c r="F20" s="62">
        <f>CZASY!Q16</f>
        <v>1972</v>
      </c>
      <c r="G20" s="62" t="str">
        <f>CZASY!R16</f>
        <v>M</v>
      </c>
      <c r="H20" s="60">
        <f>COUNTIF($G$9:G20,G20)</f>
        <v>10</v>
      </c>
      <c r="I20" s="63">
        <f>CEILING(CZASY!K16,"00:00:01")</f>
        <v>0.028124999999999997</v>
      </c>
    </row>
    <row r="21" spans="1:9" s="64" customFormat="1" ht="14.25">
      <c r="A21" s="59">
        <v>13</v>
      </c>
      <c r="B21" s="60">
        <f>CZASY!L17</f>
        <v>109</v>
      </c>
      <c r="C21" s="61" t="str">
        <f>CZASY!M17</f>
        <v>SZOPIŃSKI</v>
      </c>
      <c r="D21" s="61" t="str">
        <f>CZASY!N17</f>
        <v>TOMASZ</v>
      </c>
      <c r="E21" s="61" t="str">
        <f>IF(CZASY!O17=0,"",CZASY!O17)</f>
        <v>POSTOMINO</v>
      </c>
      <c r="F21" s="62">
        <f>CZASY!Q17</f>
        <v>1983</v>
      </c>
      <c r="G21" s="62" t="str">
        <f>CZASY!R17</f>
        <v>M</v>
      </c>
      <c r="H21" s="60">
        <f>COUNTIF($G$9:G21,G21)</f>
        <v>11</v>
      </c>
      <c r="I21" s="63">
        <f>CEILING(CZASY!K17,"00:00:01")</f>
        <v>0.028402777777777777</v>
      </c>
    </row>
    <row r="22" spans="1:9" s="64" customFormat="1" ht="14.25">
      <c r="A22" s="59">
        <v>14</v>
      </c>
      <c r="B22" s="60">
        <f>CZASY!L18</f>
        <v>100</v>
      </c>
      <c r="C22" s="61" t="str">
        <f>CZASY!M18</f>
        <v>IWAŃCZUK</v>
      </c>
      <c r="D22" s="61" t="str">
        <f>CZASY!N18</f>
        <v>ANDRZEJ</v>
      </c>
      <c r="E22" s="61" t="str">
        <f>IF(CZASY!O18=0,"",CZASY!O18)</f>
        <v>DARŁÓWKO</v>
      </c>
      <c r="F22" s="62">
        <f>CZASY!Q18</f>
        <v>1989</v>
      </c>
      <c r="G22" s="62" t="str">
        <f>CZASY!R18</f>
        <v>M</v>
      </c>
      <c r="H22" s="60">
        <f>COUNTIF($G$9:G22,G22)</f>
        <v>12</v>
      </c>
      <c r="I22" s="63">
        <f>CEILING(CZASY!K18,"00:00:01")</f>
        <v>0.02858796296296296</v>
      </c>
    </row>
    <row r="23" spans="1:9" s="64" customFormat="1" ht="14.25">
      <c r="A23" s="59">
        <v>15</v>
      </c>
      <c r="B23" s="60">
        <f>CZASY!L19</f>
        <v>61</v>
      </c>
      <c r="C23" s="61" t="str">
        <f>CZASY!M19</f>
        <v>ŁAGUTKO</v>
      </c>
      <c r="D23" s="61" t="str">
        <f>CZASY!N19</f>
        <v>KAMILA</v>
      </c>
      <c r="E23" s="61" t="str">
        <f>IF(CZASY!O19=0,"",CZASY!O19)</f>
        <v>DARŁOWO</v>
      </c>
      <c r="F23" s="62">
        <f>CZASY!Q19</f>
        <v>1978</v>
      </c>
      <c r="G23" s="62" t="str">
        <f>CZASY!R19</f>
        <v>K</v>
      </c>
      <c r="H23" s="60">
        <f>COUNTIF($G$9:G23,G23)</f>
        <v>3</v>
      </c>
      <c r="I23" s="63">
        <f>CEILING(CZASY!K19,"00:00:01")</f>
        <v>0.028611111111111108</v>
      </c>
    </row>
    <row r="24" spans="1:9" s="64" customFormat="1" ht="14.25">
      <c r="A24" s="59">
        <v>16</v>
      </c>
      <c r="B24" s="60">
        <f>CZASY!L20</f>
        <v>45</v>
      </c>
      <c r="C24" s="61" t="str">
        <f>CZASY!M20</f>
        <v>ADAMELAK</v>
      </c>
      <c r="D24" s="61" t="str">
        <f>CZASY!N20</f>
        <v>KRZYSZTOF</v>
      </c>
      <c r="E24" s="61" t="str">
        <f>IF(CZASY!O20=0,"",CZASY!O20)</f>
        <v>DARŁOWO</v>
      </c>
      <c r="F24" s="62">
        <f>CZASY!Q20</f>
        <v>1975</v>
      </c>
      <c r="G24" s="62" t="str">
        <f>CZASY!R20</f>
        <v>M</v>
      </c>
      <c r="H24" s="60">
        <f>COUNTIF($G$9:G24,G24)</f>
        <v>13</v>
      </c>
      <c r="I24" s="63">
        <f>CEILING(CZASY!K20,"00:00:01")</f>
        <v>0.028657407407407406</v>
      </c>
    </row>
    <row r="25" spans="1:9" s="64" customFormat="1" ht="14.25">
      <c r="A25" s="59">
        <v>17</v>
      </c>
      <c r="B25" s="60">
        <f>CZASY!L21</f>
        <v>40</v>
      </c>
      <c r="C25" s="61" t="str">
        <f>CZASY!M21</f>
        <v>ŁOTYSZ</v>
      </c>
      <c r="D25" s="61" t="str">
        <f>CZASY!N21</f>
        <v>MAREK</v>
      </c>
      <c r="E25" s="61" t="str">
        <f>IF(CZASY!O21=0,"",CZASY!O21)</f>
        <v>KOSZALIN</v>
      </c>
      <c r="F25" s="62">
        <f>CZASY!Q21</f>
        <v>1964</v>
      </c>
      <c r="G25" s="62" t="str">
        <f>CZASY!R21</f>
        <v>M</v>
      </c>
      <c r="H25" s="60">
        <f>COUNTIF($G$9:G25,G25)</f>
        <v>14</v>
      </c>
      <c r="I25" s="63">
        <f>CEILING(CZASY!K21,"00:00:01")</f>
        <v>0.02877314814814815</v>
      </c>
    </row>
    <row r="26" spans="1:9" s="64" customFormat="1" ht="14.25">
      <c r="A26" s="59">
        <v>18</v>
      </c>
      <c r="B26" s="60">
        <f>CZASY!L22</f>
        <v>13</v>
      </c>
      <c r="C26" s="61" t="str">
        <f>CZASY!M22</f>
        <v>STASZEWSKI </v>
      </c>
      <c r="D26" s="61" t="str">
        <f>CZASY!N22</f>
        <v>JAN</v>
      </c>
      <c r="E26" s="61" t="str">
        <f>IF(CZASY!O22=0,"",CZASY!O22)</f>
        <v>DARŁOWO</v>
      </c>
      <c r="F26" s="62">
        <f>CZASY!Q22</f>
        <v>1961</v>
      </c>
      <c r="G26" s="62" t="str">
        <f>CZASY!R22</f>
        <v>M</v>
      </c>
      <c r="H26" s="60">
        <f>COUNTIF($G$9:G26,G26)</f>
        <v>15</v>
      </c>
      <c r="I26" s="63">
        <f>CEILING(CZASY!K22,"00:00:01")</f>
        <v>0.028784722222222222</v>
      </c>
    </row>
    <row r="27" spans="1:9" s="64" customFormat="1" ht="14.25">
      <c r="A27" s="59">
        <v>19</v>
      </c>
      <c r="B27" s="60">
        <f>CZASY!L23</f>
        <v>90</v>
      </c>
      <c r="C27" s="61" t="str">
        <f>CZASY!M23</f>
        <v>WIERNICKI</v>
      </c>
      <c r="D27" s="61" t="str">
        <f>CZASY!N23</f>
        <v>REMIGIUSZ</v>
      </c>
      <c r="E27" s="61" t="str">
        <f>IF(CZASY!O23=0,"",CZASY!O23)</f>
        <v>DARŁOWO</v>
      </c>
      <c r="F27" s="62">
        <f>CZASY!Q23</f>
        <v>1986</v>
      </c>
      <c r="G27" s="62" t="str">
        <f>CZASY!R23</f>
        <v>M</v>
      </c>
      <c r="H27" s="60">
        <f>COUNTIF($G$9:G27,G27)</f>
        <v>16</v>
      </c>
      <c r="I27" s="63">
        <f>CEILING(CZASY!K23,"00:00:01")</f>
        <v>0.02880787037037037</v>
      </c>
    </row>
    <row r="28" spans="1:9" s="64" customFormat="1" ht="14.25">
      <c r="A28" s="59">
        <v>20</v>
      </c>
      <c r="B28" s="60">
        <f>CZASY!L24</f>
        <v>99</v>
      </c>
      <c r="C28" s="61" t="str">
        <f>CZASY!M24</f>
        <v>CHUDY</v>
      </c>
      <c r="D28" s="61" t="str">
        <f>CZASY!N24</f>
        <v>HENRYK</v>
      </c>
      <c r="E28" s="61" t="str">
        <f>IF(CZASY!O24=0,"",CZASY!O24)</f>
        <v>SŁAWSKO</v>
      </c>
      <c r="F28" s="62">
        <f>CZASY!Q24</f>
        <v>1955</v>
      </c>
      <c r="G28" s="62" t="str">
        <f>CZASY!R24</f>
        <v>M</v>
      </c>
      <c r="H28" s="60">
        <f>COUNTIF($G$9:G28,G28)</f>
        <v>17</v>
      </c>
      <c r="I28" s="63">
        <f>CEILING(CZASY!K24,"00:00:01")</f>
        <v>0.02886574074074074</v>
      </c>
    </row>
    <row r="29" spans="1:9" s="64" customFormat="1" ht="14.25">
      <c r="A29" s="59">
        <v>21</v>
      </c>
      <c r="B29" s="60">
        <f>CZASY!L25</f>
        <v>18</v>
      </c>
      <c r="C29" s="61" t="str">
        <f>CZASY!M25</f>
        <v>RUDNIKOWSKI</v>
      </c>
      <c r="D29" s="61" t="str">
        <f>CZASY!N25</f>
        <v>MACIEJ</v>
      </c>
      <c r="E29" s="61" t="str">
        <f>IF(CZASY!O25=0,"",CZASY!O25)</f>
        <v>DARŁOWO</v>
      </c>
      <c r="F29" s="62">
        <f>CZASY!Q25</f>
        <v>1974</v>
      </c>
      <c r="G29" s="62" t="str">
        <f>CZASY!R25</f>
        <v>M</v>
      </c>
      <c r="H29" s="60">
        <f>COUNTIF($G$9:G29,G29)</f>
        <v>18</v>
      </c>
      <c r="I29" s="63">
        <f>CEILING(CZASY!K25,"00:00:01")</f>
        <v>0.028958333333333332</v>
      </c>
    </row>
    <row r="30" spans="1:9" s="64" customFormat="1" ht="14.25">
      <c r="A30" s="59">
        <v>22</v>
      </c>
      <c r="B30" s="60">
        <f>CZASY!L26</f>
        <v>88</v>
      </c>
      <c r="C30" s="61" t="str">
        <f>CZASY!M26</f>
        <v>BIERNAT</v>
      </c>
      <c r="D30" s="61" t="str">
        <f>CZASY!N26</f>
        <v>KAMIL</v>
      </c>
      <c r="E30" s="61" t="str">
        <f>IF(CZASY!O26=0,"",CZASY!O26)</f>
        <v>KOSZALIN</v>
      </c>
      <c r="F30" s="62">
        <f>CZASY!Q26</f>
        <v>1984</v>
      </c>
      <c r="G30" s="62" t="str">
        <f>CZASY!R26</f>
        <v>M</v>
      </c>
      <c r="H30" s="60">
        <f>COUNTIF($G$9:G30,G30)</f>
        <v>19</v>
      </c>
      <c r="I30" s="63">
        <f>CEILING(CZASY!K26,"00:00:01")</f>
        <v>0.029050925925925924</v>
      </c>
    </row>
    <row r="31" spans="1:9" s="64" customFormat="1" ht="14.25">
      <c r="A31" s="59">
        <v>23</v>
      </c>
      <c r="B31" s="60">
        <f>CZASY!L27</f>
        <v>78</v>
      </c>
      <c r="C31" s="61" t="str">
        <f>CZASY!M27</f>
        <v>KOLANEK</v>
      </c>
      <c r="D31" s="61" t="str">
        <f>CZASY!N27</f>
        <v>TOMASZ</v>
      </c>
      <c r="E31" s="61" t="str">
        <f>IF(CZASY!O27=0,"",CZASY!O27)</f>
        <v>DARŁOWO</v>
      </c>
      <c r="F31" s="62">
        <f>CZASY!Q27</f>
        <v>1975</v>
      </c>
      <c r="G31" s="62" t="str">
        <f>CZASY!R27</f>
        <v>M</v>
      </c>
      <c r="H31" s="60">
        <f>COUNTIF($G$9:G31,G31)</f>
        <v>20</v>
      </c>
      <c r="I31" s="63">
        <f>CEILING(CZASY!K27,"00:00:01")</f>
        <v>0.029166666666666664</v>
      </c>
    </row>
    <row r="32" spans="1:9" s="64" customFormat="1" ht="14.25">
      <c r="A32" s="59">
        <v>24</v>
      </c>
      <c r="B32" s="60">
        <f>CZASY!L28</f>
        <v>48</v>
      </c>
      <c r="C32" s="61" t="str">
        <f>CZASY!M28</f>
        <v>KIWAK</v>
      </c>
      <c r="D32" s="61" t="str">
        <f>CZASY!N28</f>
        <v>GRZEGORZ</v>
      </c>
      <c r="E32" s="61" t="str">
        <f>IF(CZASY!O28=0,"",CZASY!O28)</f>
        <v>KOLBUSZOWA</v>
      </c>
      <c r="F32" s="62">
        <f>CZASY!Q28</f>
        <v>1984</v>
      </c>
      <c r="G32" s="62" t="str">
        <f>CZASY!R28</f>
        <v>M</v>
      </c>
      <c r="H32" s="60">
        <f>COUNTIF($G$9:G32,G32)</f>
        <v>21</v>
      </c>
      <c r="I32" s="63">
        <f>CEILING(CZASY!K28,"00:00:01")</f>
        <v>0.02925925925925926</v>
      </c>
    </row>
    <row r="33" spans="1:9" s="64" customFormat="1" ht="14.25">
      <c r="A33" s="59">
        <v>25</v>
      </c>
      <c r="B33" s="60">
        <f>CZASY!L29</f>
        <v>64</v>
      </c>
      <c r="C33" s="61" t="str">
        <f>CZASY!M29</f>
        <v>SZTUK</v>
      </c>
      <c r="D33" s="61" t="str">
        <f>CZASY!N29</f>
        <v>MICHAŁ</v>
      </c>
      <c r="E33" s="61" t="str">
        <f>IF(CZASY!O29=0,"",CZASY!O29)</f>
        <v>KOSZALIN</v>
      </c>
      <c r="F33" s="62">
        <f>CZASY!Q29</f>
        <v>1984</v>
      </c>
      <c r="G33" s="62" t="str">
        <f>CZASY!R29</f>
        <v>M</v>
      </c>
      <c r="H33" s="60">
        <f>COUNTIF($G$9:G33,G33)</f>
        <v>22</v>
      </c>
      <c r="I33" s="63">
        <f>CEILING(CZASY!K29,"00:00:01")</f>
        <v>0.029618055555555554</v>
      </c>
    </row>
    <row r="34" spans="1:9" s="64" customFormat="1" ht="14.25">
      <c r="A34" s="59">
        <v>26</v>
      </c>
      <c r="B34" s="60">
        <f>CZASY!L30</f>
        <v>87</v>
      </c>
      <c r="C34" s="61" t="str">
        <f>CZASY!M30</f>
        <v>PANCEWICZ</v>
      </c>
      <c r="D34" s="61" t="str">
        <f>CZASY!N30</f>
        <v>PIOTR</v>
      </c>
      <c r="E34" s="61" t="str">
        <f>IF(CZASY!O30=0,"",CZASY!O30)</f>
        <v>DARŁOWO</v>
      </c>
      <c r="F34" s="62">
        <f>CZASY!Q30</f>
        <v>1978</v>
      </c>
      <c r="G34" s="62" t="str">
        <f>CZASY!R30</f>
        <v>M</v>
      </c>
      <c r="H34" s="60">
        <f>COUNTIF($G$9:G34,G34)</f>
        <v>23</v>
      </c>
      <c r="I34" s="63">
        <f>CEILING(CZASY!K30,"00:00:01")</f>
        <v>0.029652777777777778</v>
      </c>
    </row>
    <row r="35" spans="1:9" s="64" customFormat="1" ht="14.25">
      <c r="A35" s="59">
        <v>27</v>
      </c>
      <c r="B35" s="60">
        <f>CZASY!L31</f>
        <v>21</v>
      </c>
      <c r="C35" s="61" t="str">
        <f>CZASY!M31</f>
        <v>SAPIEJA</v>
      </c>
      <c r="D35" s="61" t="str">
        <f>CZASY!N31</f>
        <v>DARIUSZ</v>
      </c>
      <c r="E35" s="61" t="str">
        <f>IF(CZASY!O31=0,"",CZASY!O31)</f>
        <v>DARŁOWO</v>
      </c>
      <c r="F35" s="62">
        <f>CZASY!Q31</f>
        <v>1979</v>
      </c>
      <c r="G35" s="62" t="str">
        <f>CZASY!R31</f>
        <v>M</v>
      </c>
      <c r="H35" s="60">
        <f>COUNTIF($G$9:G35,G35)</f>
        <v>24</v>
      </c>
      <c r="I35" s="63">
        <f>CEILING(CZASY!K31,"00:00:01")</f>
        <v>0.029942129629629628</v>
      </c>
    </row>
    <row r="36" spans="1:9" s="64" customFormat="1" ht="14.25">
      <c r="A36" s="59">
        <v>28</v>
      </c>
      <c r="B36" s="60">
        <f>CZASY!L32</f>
        <v>77</v>
      </c>
      <c r="C36" s="61" t="str">
        <f>CZASY!M32</f>
        <v>WÓJCIK</v>
      </c>
      <c r="D36" s="61" t="str">
        <f>CZASY!N32</f>
        <v>DAMIAN</v>
      </c>
      <c r="E36" s="61" t="str">
        <f>IF(CZASY!O32=0,"",CZASY!O32)</f>
        <v>DARŁOWO</v>
      </c>
      <c r="F36" s="62">
        <f>CZASY!Q32</f>
        <v>1970</v>
      </c>
      <c r="G36" s="62" t="str">
        <f>CZASY!R32</f>
        <v>M</v>
      </c>
      <c r="H36" s="60">
        <f>COUNTIF($G$9:G36,G36)</f>
        <v>25</v>
      </c>
      <c r="I36" s="63">
        <f>CEILING(CZASY!K32,"00:00:01")</f>
        <v>0.030439814814814812</v>
      </c>
    </row>
    <row r="37" spans="1:9" s="64" customFormat="1" ht="14.25">
      <c r="A37" s="59">
        <v>29</v>
      </c>
      <c r="B37" s="60">
        <f>CZASY!L33</f>
        <v>83</v>
      </c>
      <c r="C37" s="61" t="str">
        <f>CZASY!M33</f>
        <v>KUKIEŁA</v>
      </c>
      <c r="D37" s="61" t="str">
        <f>CZASY!N33</f>
        <v>TOMASZ</v>
      </c>
      <c r="E37" s="61" t="str">
        <f>IF(CZASY!O33=0,"",CZASY!O33)</f>
        <v>KOSZALIN</v>
      </c>
      <c r="F37" s="62">
        <f>CZASY!Q33</f>
        <v>1979</v>
      </c>
      <c r="G37" s="62" t="str">
        <f>CZASY!R33</f>
        <v>M</v>
      </c>
      <c r="H37" s="60">
        <f>COUNTIF($G$9:G37,G37)</f>
        <v>26</v>
      </c>
      <c r="I37" s="63">
        <f>CEILING(CZASY!K33,"00:00:01")</f>
        <v>0.030567129629629628</v>
      </c>
    </row>
    <row r="38" spans="1:9" s="64" customFormat="1" ht="14.25">
      <c r="A38" s="59">
        <v>30</v>
      </c>
      <c r="B38" s="60">
        <f>CZASY!L34</f>
        <v>17</v>
      </c>
      <c r="C38" s="61" t="str">
        <f>CZASY!M34</f>
        <v>STAWICKI</v>
      </c>
      <c r="D38" s="61" t="str">
        <f>CZASY!N34</f>
        <v>MAREK</v>
      </c>
      <c r="E38" s="61" t="str">
        <f>IF(CZASY!O34=0,"",CZASY!O34)</f>
        <v>SMOŁDZINO</v>
      </c>
      <c r="F38" s="62">
        <f>CZASY!Q34</f>
        <v>1970</v>
      </c>
      <c r="G38" s="62" t="str">
        <f>CZASY!R34</f>
        <v>M</v>
      </c>
      <c r="H38" s="60">
        <f>COUNTIF($G$9:G38,G38)</f>
        <v>27</v>
      </c>
      <c r="I38" s="63">
        <f>CEILING(CZASY!K34,"00:00:01")</f>
        <v>0.030694444444444444</v>
      </c>
    </row>
    <row r="39" spans="1:9" s="64" customFormat="1" ht="14.25">
      <c r="A39" s="59">
        <v>31</v>
      </c>
      <c r="B39" s="60">
        <f>CZASY!L35</f>
        <v>8</v>
      </c>
      <c r="C39" s="61" t="str">
        <f>CZASY!M35</f>
        <v>GÓRECKI</v>
      </c>
      <c r="D39" s="61" t="str">
        <f>CZASY!N35</f>
        <v>MIROSŁAW</v>
      </c>
      <c r="E39" s="61" t="str">
        <f>IF(CZASY!O35=0,"",CZASY!O35)</f>
        <v>KOSZALIN</v>
      </c>
      <c r="F39" s="62">
        <f>CZASY!Q35</f>
        <v>1974</v>
      </c>
      <c r="G39" s="62" t="str">
        <f>CZASY!R35</f>
        <v>M</v>
      </c>
      <c r="H39" s="60">
        <f>COUNTIF($G$9:G39,G39)</f>
        <v>28</v>
      </c>
      <c r="I39" s="63">
        <f>CEILING(CZASY!K35,"00:00:01")</f>
        <v>0.03083333333333333</v>
      </c>
    </row>
    <row r="40" spans="1:9" s="64" customFormat="1" ht="14.25">
      <c r="A40" s="59">
        <v>32</v>
      </c>
      <c r="B40" s="60">
        <f>CZASY!L36</f>
        <v>31</v>
      </c>
      <c r="C40" s="61" t="str">
        <f>CZASY!M36</f>
        <v>MAZUR</v>
      </c>
      <c r="D40" s="61" t="str">
        <f>CZASY!N36</f>
        <v>EMILIUSZ</v>
      </c>
      <c r="E40" s="61" t="str">
        <f>IF(CZASY!O36=0,"",CZASY!O36)</f>
        <v>DARŁOWO</v>
      </c>
      <c r="F40" s="62">
        <f>CZASY!Q36</f>
        <v>1976</v>
      </c>
      <c r="G40" s="62" t="str">
        <f>CZASY!R36</f>
        <v>M</v>
      </c>
      <c r="H40" s="60">
        <f>COUNTIF($G$9:G40,G40)</f>
        <v>29</v>
      </c>
      <c r="I40" s="63">
        <f>CEILING(CZASY!K36,"00:00:01")</f>
        <v>0.031099537037037037</v>
      </c>
    </row>
    <row r="41" spans="1:9" s="64" customFormat="1" ht="14.25">
      <c r="A41" s="59">
        <v>33</v>
      </c>
      <c r="B41" s="60">
        <f>CZASY!L37</f>
        <v>9</v>
      </c>
      <c r="C41" s="61" t="str">
        <f>CZASY!M37</f>
        <v>BORYSIEWICZ</v>
      </c>
      <c r="D41" s="61" t="str">
        <f>CZASY!N37</f>
        <v>GRZEGORZ</v>
      </c>
      <c r="E41" s="61" t="str">
        <f>IF(CZASY!O37=0,"",CZASY!O37)</f>
        <v>KOSZALIN</v>
      </c>
      <c r="F41" s="62">
        <f>CZASY!Q37</f>
        <v>1971</v>
      </c>
      <c r="G41" s="62" t="str">
        <f>CZASY!R37</f>
        <v>M</v>
      </c>
      <c r="H41" s="60">
        <f>COUNTIF($G$9:G41,G41)</f>
        <v>30</v>
      </c>
      <c r="I41" s="63">
        <f>CEILING(CZASY!K37,"00:00:01")</f>
        <v>0.031099537037037037</v>
      </c>
    </row>
    <row r="42" spans="1:9" s="64" customFormat="1" ht="14.25">
      <c r="A42" s="59">
        <v>34</v>
      </c>
      <c r="B42" s="60">
        <f>CZASY!L38</f>
        <v>20</v>
      </c>
      <c r="C42" s="61" t="str">
        <f>CZASY!M38</f>
        <v>PŁAZA</v>
      </c>
      <c r="D42" s="61" t="str">
        <f>CZASY!N38</f>
        <v>RYSZARD</v>
      </c>
      <c r="E42" s="61">
        <f>IF(CZASY!O38=0,"",CZASY!O38)</f>
      </c>
      <c r="F42" s="62">
        <f>CZASY!Q38</f>
        <v>1970</v>
      </c>
      <c r="G42" s="62" t="str">
        <f>CZASY!R38</f>
        <v>M</v>
      </c>
      <c r="H42" s="60">
        <f>COUNTIF($G$9:G42,G42)</f>
        <v>31</v>
      </c>
      <c r="I42" s="63">
        <f>CEILING(CZASY!K38,"00:00:01")</f>
        <v>0.031180555555555555</v>
      </c>
    </row>
    <row r="43" spans="1:9" s="64" customFormat="1" ht="14.25">
      <c r="A43" s="59">
        <v>35</v>
      </c>
      <c r="B43" s="60">
        <f>CZASY!L39</f>
        <v>112</v>
      </c>
      <c r="C43" s="61" t="str">
        <f>CZASY!M39</f>
        <v>SYLWESTROWICZ</v>
      </c>
      <c r="D43" s="61" t="str">
        <f>CZASY!N39</f>
        <v>MAURYCY</v>
      </c>
      <c r="E43" s="61" t="str">
        <f>IF(CZASY!O39=0,"",CZASY!O39)</f>
        <v>DARŁOWO</v>
      </c>
      <c r="F43" s="62">
        <f>CZASY!Q39</f>
        <v>1997</v>
      </c>
      <c r="G43" s="62" t="str">
        <f>CZASY!R39</f>
        <v>M</v>
      </c>
      <c r="H43" s="60">
        <f>COUNTIF($G$9:G43,G43)</f>
        <v>32</v>
      </c>
      <c r="I43" s="63">
        <f>CEILING(CZASY!K39,"00:00:01")</f>
        <v>0.031331018518518515</v>
      </c>
    </row>
    <row r="44" spans="1:9" s="64" customFormat="1" ht="14.25">
      <c r="A44" s="59">
        <v>36</v>
      </c>
      <c r="B44" s="60">
        <f>CZASY!L40</f>
        <v>53</v>
      </c>
      <c r="C44" s="61" t="str">
        <f>CZASY!M40</f>
        <v>SKAZA</v>
      </c>
      <c r="D44" s="61" t="str">
        <f>CZASY!N40</f>
        <v>DAWID</v>
      </c>
      <c r="E44" s="61" t="str">
        <f>IF(CZASY!O40=0,"",CZASY!O40)</f>
        <v>KOSZALIN</v>
      </c>
      <c r="F44" s="62">
        <f>CZASY!Q40</f>
        <v>1978</v>
      </c>
      <c r="G44" s="62" t="str">
        <f>CZASY!R40</f>
        <v>M</v>
      </c>
      <c r="H44" s="60">
        <f>COUNTIF($G$9:G44,G44)</f>
        <v>33</v>
      </c>
      <c r="I44" s="63">
        <f>CEILING(CZASY!K40,"00:00:01")</f>
        <v>0.03134259259259259</v>
      </c>
    </row>
    <row r="45" spans="1:9" s="64" customFormat="1" ht="14.25">
      <c r="A45" s="59">
        <v>37</v>
      </c>
      <c r="B45" s="60">
        <f>CZASY!L41</f>
        <v>43</v>
      </c>
      <c r="C45" s="61" t="str">
        <f>CZASY!M41</f>
        <v>KUCZERKA</v>
      </c>
      <c r="D45" s="61" t="str">
        <f>CZASY!N41</f>
        <v>GRZEGORZ</v>
      </c>
      <c r="E45" s="61" t="str">
        <f>IF(CZASY!O41=0,"",CZASY!O41)</f>
        <v>TRZEBIECHOWO</v>
      </c>
      <c r="F45" s="62">
        <f>CZASY!Q41</f>
        <v>1998</v>
      </c>
      <c r="G45" s="62" t="str">
        <f>CZASY!R41</f>
        <v>M</v>
      </c>
      <c r="H45" s="60">
        <f>COUNTIF($G$9:G45,G45)</f>
        <v>34</v>
      </c>
      <c r="I45" s="63">
        <f>CEILING(CZASY!K41,"00:00:01")</f>
        <v>0.03135416666666666</v>
      </c>
    </row>
    <row r="46" spans="1:9" s="64" customFormat="1" ht="14.25">
      <c r="A46" s="59">
        <v>38</v>
      </c>
      <c r="B46" s="60">
        <f>CZASY!L42</f>
        <v>96</v>
      </c>
      <c r="C46" s="61" t="str">
        <f>CZASY!M42</f>
        <v>FIRUTA</v>
      </c>
      <c r="D46" s="61" t="str">
        <f>CZASY!N42</f>
        <v>DOROTA</v>
      </c>
      <c r="E46" s="61" t="str">
        <f>IF(CZASY!O42=0,"",CZASY!O42)</f>
        <v>DARLOWO</v>
      </c>
      <c r="F46" s="62">
        <f>CZASY!Q42</f>
        <v>1978</v>
      </c>
      <c r="G46" s="62" t="str">
        <f>CZASY!R42</f>
        <v>K</v>
      </c>
      <c r="H46" s="60">
        <f>COUNTIF($G$9:G46,G46)</f>
        <v>4</v>
      </c>
      <c r="I46" s="63">
        <f>CEILING(CZASY!K42,"00:00:01")</f>
        <v>0.03184027777777777</v>
      </c>
    </row>
    <row r="47" spans="1:9" s="64" customFormat="1" ht="14.25">
      <c r="A47" s="59">
        <v>39</v>
      </c>
      <c r="B47" s="60">
        <f>CZASY!L43</f>
        <v>42</v>
      </c>
      <c r="C47" s="61" t="str">
        <f>CZASY!M43</f>
        <v>KACHLICKI</v>
      </c>
      <c r="D47" s="61" t="str">
        <f>CZASY!N43</f>
        <v>KAMIL</v>
      </c>
      <c r="E47" s="61" t="str">
        <f>IF(CZASY!O43=0,"",CZASY!O43)</f>
        <v>KOSZALIN</v>
      </c>
      <c r="F47" s="62">
        <f>CZASY!Q43</f>
        <v>1976</v>
      </c>
      <c r="G47" s="62" t="str">
        <f>CZASY!R43</f>
        <v>M</v>
      </c>
      <c r="H47" s="60">
        <f>COUNTIF($G$9:G47,G47)</f>
        <v>35</v>
      </c>
      <c r="I47" s="63">
        <f>CEILING(CZASY!K43,"00:00:01")</f>
        <v>0.03193287037037037</v>
      </c>
    </row>
    <row r="48" spans="1:9" s="64" customFormat="1" ht="14.25">
      <c r="A48" s="59">
        <v>40</v>
      </c>
      <c r="B48" s="60">
        <f>CZASY!L44</f>
        <v>28</v>
      </c>
      <c r="C48" s="61" t="str">
        <f>CZASY!M44</f>
        <v>MAREK</v>
      </c>
      <c r="D48" s="61" t="str">
        <f>CZASY!N44</f>
        <v>PIOTR</v>
      </c>
      <c r="E48" s="61" t="str">
        <f>IF(CZASY!O44=0,"",CZASY!O44)</f>
        <v>DARŁOWO</v>
      </c>
      <c r="F48" s="62">
        <f>CZASY!Q44</f>
        <v>1974</v>
      </c>
      <c r="G48" s="62" t="str">
        <f>CZASY!R44</f>
        <v>M</v>
      </c>
      <c r="H48" s="60">
        <f>COUNTIF($G$9:G48,G48)</f>
        <v>36</v>
      </c>
      <c r="I48" s="63">
        <f>CEILING(CZASY!K44,"00:00:01")</f>
        <v>0.03215277777777777</v>
      </c>
    </row>
    <row r="49" spans="1:9" s="64" customFormat="1" ht="14.25">
      <c r="A49" s="59">
        <v>41</v>
      </c>
      <c r="B49" s="60">
        <f>CZASY!L45</f>
        <v>1</v>
      </c>
      <c r="C49" s="61" t="str">
        <f>CZASY!M45</f>
        <v>TARNIONEK</v>
      </c>
      <c r="D49" s="61" t="str">
        <f>CZASY!N45</f>
        <v>KATARZYNA</v>
      </c>
      <c r="E49" s="61" t="str">
        <f>IF(CZASY!O45=0,"",CZASY!O45)</f>
        <v>DARŁOWO</v>
      </c>
      <c r="F49" s="62">
        <f>CZASY!Q45</f>
        <v>1979</v>
      </c>
      <c r="G49" s="62" t="str">
        <f>CZASY!R45</f>
        <v>K</v>
      </c>
      <c r="H49" s="60">
        <f>COUNTIF($G$9:G49,G49)</f>
        <v>5</v>
      </c>
      <c r="I49" s="63">
        <f>CEILING(CZASY!K45,"00:00:01")</f>
        <v>0.03241898148148148</v>
      </c>
    </row>
    <row r="50" spans="1:9" s="64" customFormat="1" ht="14.25">
      <c r="A50" s="59">
        <v>42</v>
      </c>
      <c r="B50" s="60">
        <f>CZASY!L46</f>
        <v>110</v>
      </c>
      <c r="C50" s="61" t="str">
        <f>CZASY!M46</f>
        <v>PRĘDKI</v>
      </c>
      <c r="D50" s="61" t="str">
        <f>CZASY!N46</f>
        <v>GRZEGORZ</v>
      </c>
      <c r="E50" s="61" t="str">
        <f>IF(CZASY!O46=0,"",CZASY!O46)</f>
        <v>DARŁOWO</v>
      </c>
      <c r="F50" s="62">
        <f>CZASY!Q46</f>
        <v>1985</v>
      </c>
      <c r="G50" s="62" t="str">
        <f>CZASY!R46</f>
        <v>M</v>
      </c>
      <c r="H50" s="60">
        <f>COUNTIF($G$9:G50,G50)</f>
        <v>37</v>
      </c>
      <c r="I50" s="63">
        <f>CEILING(CZASY!K46,"00:00:01")</f>
        <v>0.03267361111111111</v>
      </c>
    </row>
    <row r="51" spans="1:9" s="64" customFormat="1" ht="14.25">
      <c r="A51" s="59">
        <v>43</v>
      </c>
      <c r="B51" s="60">
        <f>CZASY!L47</f>
        <v>97</v>
      </c>
      <c r="C51" s="61" t="str">
        <f>CZASY!M47</f>
        <v>KOLICZKO</v>
      </c>
      <c r="D51" s="61" t="str">
        <f>CZASY!N47</f>
        <v>WOJCIECH</v>
      </c>
      <c r="E51" s="61" t="str">
        <f>IF(CZASY!O47=0,"",CZASY!O47)</f>
        <v>DARŁOWO</v>
      </c>
      <c r="F51" s="62">
        <f>CZASY!Q47</f>
        <v>1971</v>
      </c>
      <c r="G51" s="62" t="str">
        <f>CZASY!R47</f>
        <v>M</v>
      </c>
      <c r="H51" s="60">
        <f>COUNTIF($G$9:G51,G51)</f>
        <v>38</v>
      </c>
      <c r="I51" s="63">
        <f>CEILING(CZASY!K47,"00:00:01")</f>
        <v>0.03270833333333333</v>
      </c>
    </row>
    <row r="52" spans="1:9" s="64" customFormat="1" ht="14.25">
      <c r="A52" s="59">
        <v>44</v>
      </c>
      <c r="B52" s="60">
        <f>CZASY!L48</f>
        <v>85</v>
      </c>
      <c r="C52" s="61" t="str">
        <f>CZASY!M48</f>
        <v>WANDAS</v>
      </c>
      <c r="D52" s="61" t="str">
        <f>CZASY!N48</f>
        <v>PAWEŁ</v>
      </c>
      <c r="E52" s="61" t="str">
        <f>IF(CZASY!O48=0,"",CZASY!O48)</f>
        <v>DARŁOWO</v>
      </c>
      <c r="F52" s="62">
        <f>CZASY!Q48</f>
        <v>1988</v>
      </c>
      <c r="G52" s="62" t="str">
        <f>CZASY!R48</f>
        <v>M</v>
      </c>
      <c r="H52" s="60">
        <f>COUNTIF($G$9:G52,G52)</f>
        <v>39</v>
      </c>
      <c r="I52" s="63">
        <f>CEILING(CZASY!K48,"00:00:01")</f>
        <v>0.0328125</v>
      </c>
    </row>
    <row r="53" spans="1:9" s="64" customFormat="1" ht="14.25">
      <c r="A53" s="59">
        <v>45</v>
      </c>
      <c r="B53" s="60">
        <f>CZASY!L49</f>
        <v>76</v>
      </c>
      <c r="C53" s="61" t="str">
        <f>CZASY!M49</f>
        <v>WILIŃSKI</v>
      </c>
      <c r="D53" s="61" t="str">
        <f>CZASY!N49</f>
        <v>MAREK</v>
      </c>
      <c r="E53" s="61" t="str">
        <f>IF(CZASY!O49=0,"",CZASY!O49)</f>
        <v>ŚWIDWIN</v>
      </c>
      <c r="F53" s="62">
        <f>CZASY!Q49</f>
        <v>1961</v>
      </c>
      <c r="G53" s="62" t="str">
        <f>CZASY!R49</f>
        <v>M</v>
      </c>
      <c r="H53" s="60">
        <f>COUNTIF($G$9:G53,G53)</f>
        <v>40</v>
      </c>
      <c r="I53" s="63">
        <f>CEILING(CZASY!K49,"00:00:01")</f>
        <v>0.032858796296296296</v>
      </c>
    </row>
    <row r="54" spans="1:9" s="64" customFormat="1" ht="14.25">
      <c r="A54" s="59">
        <v>46</v>
      </c>
      <c r="B54" s="60">
        <f>CZASY!L50</f>
        <v>39</v>
      </c>
      <c r="C54" s="61" t="str">
        <f>CZASY!M50</f>
        <v>GUDANIEC</v>
      </c>
      <c r="D54" s="61" t="str">
        <f>CZASY!N50</f>
        <v>RADOSŁAW</v>
      </c>
      <c r="E54" s="61" t="str">
        <f>IF(CZASY!O50=0,"",CZASY!O50)</f>
        <v>KOSZALIN</v>
      </c>
      <c r="F54" s="62">
        <f>CZASY!Q50</f>
        <v>1963</v>
      </c>
      <c r="G54" s="62" t="str">
        <f>CZASY!R50</f>
        <v>M</v>
      </c>
      <c r="H54" s="60">
        <f>COUNTIF($G$9:G54,G54)</f>
        <v>41</v>
      </c>
      <c r="I54" s="63">
        <f>CEILING(CZASY!K50,"00:00:01")</f>
        <v>0.03304398148148148</v>
      </c>
    </row>
    <row r="55" spans="1:9" s="64" customFormat="1" ht="14.25">
      <c r="A55" s="59">
        <v>47</v>
      </c>
      <c r="B55" s="60">
        <f>CZASY!L51</f>
        <v>11</v>
      </c>
      <c r="C55" s="61" t="str">
        <f>CZASY!M51</f>
        <v>BIAŁEK</v>
      </c>
      <c r="D55" s="61" t="str">
        <f>CZASY!N51</f>
        <v>JAROSŁAW</v>
      </c>
      <c r="E55" s="61" t="str">
        <f>IF(CZASY!O51=0,"",CZASY!O51)</f>
        <v>DARŁOWO</v>
      </c>
      <c r="F55" s="62">
        <f>CZASY!Q51</f>
        <v>1964</v>
      </c>
      <c r="G55" s="62" t="str">
        <f>CZASY!R51</f>
        <v>M</v>
      </c>
      <c r="H55" s="60">
        <f>COUNTIF($G$9:G55,G55)</f>
        <v>42</v>
      </c>
      <c r="I55" s="63">
        <f>CEILING(CZASY!K51,"00:00:01")</f>
        <v>0.03305555555555555</v>
      </c>
    </row>
    <row r="56" spans="1:9" s="64" customFormat="1" ht="14.25">
      <c r="A56" s="59">
        <v>48</v>
      </c>
      <c r="B56" s="60">
        <f>CZASY!L52</f>
        <v>67</v>
      </c>
      <c r="C56" s="61" t="str">
        <f>CZASY!M52</f>
        <v>KALETA</v>
      </c>
      <c r="D56" s="61" t="str">
        <f>CZASY!N52</f>
        <v>ADAM</v>
      </c>
      <c r="E56" s="61" t="str">
        <f>IF(CZASY!O52=0,"",CZASY!O52)</f>
        <v>KOWALEWICE</v>
      </c>
      <c r="F56" s="62">
        <f>CZASY!Q52</f>
        <v>1990</v>
      </c>
      <c r="G56" s="62" t="str">
        <f>CZASY!R52</f>
        <v>M</v>
      </c>
      <c r="H56" s="60">
        <f>COUNTIF($G$9:G56,G56)</f>
        <v>43</v>
      </c>
      <c r="I56" s="63">
        <f>CEILING(CZASY!K52,"00:00:01")</f>
        <v>0.03310185185185185</v>
      </c>
    </row>
    <row r="57" spans="1:9" s="64" customFormat="1" ht="14.25">
      <c r="A57" s="59">
        <v>49</v>
      </c>
      <c r="B57" s="60">
        <f>CZASY!L53</f>
        <v>55</v>
      </c>
      <c r="C57" s="61" t="str">
        <f>CZASY!M53</f>
        <v>BOROWSKI</v>
      </c>
      <c r="D57" s="61" t="str">
        <f>CZASY!N53</f>
        <v>MARIUSZ</v>
      </c>
      <c r="E57" s="61">
        <f>IF(CZASY!O53=0,"",CZASY!O53)</f>
      </c>
      <c r="F57" s="62">
        <f>CZASY!Q53</f>
        <v>1988</v>
      </c>
      <c r="G57" s="62" t="str">
        <f>CZASY!R53</f>
        <v>M</v>
      </c>
      <c r="H57" s="60">
        <f>COUNTIF($G$9:G57,G57)</f>
        <v>44</v>
      </c>
      <c r="I57" s="63">
        <f>CEILING(CZASY!K53,"00:00:01")</f>
        <v>0.03310185185185185</v>
      </c>
    </row>
    <row r="58" spans="1:9" s="64" customFormat="1" ht="14.25">
      <c r="A58" s="59">
        <v>50</v>
      </c>
      <c r="B58" s="60">
        <f>CZASY!L54</f>
        <v>63</v>
      </c>
      <c r="C58" s="61" t="str">
        <f>CZASY!M54</f>
        <v>KWAŚNICKA</v>
      </c>
      <c r="D58" s="61" t="str">
        <f>CZASY!N54</f>
        <v>EWA</v>
      </c>
      <c r="E58" s="61" t="str">
        <f>IF(CZASY!O54=0,"",CZASY!O54)</f>
        <v>ŚWIESZYNO</v>
      </c>
      <c r="F58" s="62">
        <f>CZASY!Q54</f>
        <v>1973</v>
      </c>
      <c r="G58" s="62" t="str">
        <f>CZASY!R54</f>
        <v>K</v>
      </c>
      <c r="H58" s="60">
        <f>COUNTIF($G$9:G58,G58)</f>
        <v>6</v>
      </c>
      <c r="I58" s="63">
        <f>CEILING(CZASY!K54,"00:00:01")</f>
        <v>0.03341435185185185</v>
      </c>
    </row>
    <row r="59" spans="1:9" s="64" customFormat="1" ht="14.25">
      <c r="A59" s="59">
        <v>51</v>
      </c>
      <c r="B59" s="60">
        <f>CZASY!L55</f>
        <v>34</v>
      </c>
      <c r="C59" s="61" t="str">
        <f>CZASY!M55</f>
        <v>MĄCZKA</v>
      </c>
      <c r="D59" s="61" t="str">
        <f>CZASY!N55</f>
        <v>DOMINIKA</v>
      </c>
      <c r="E59" s="61">
        <f>IF(CZASY!O55=0,"",CZASY!O55)</f>
      </c>
      <c r="F59" s="62">
        <f>CZASY!Q55</f>
        <v>1989</v>
      </c>
      <c r="G59" s="62" t="str">
        <f>CZASY!R55</f>
        <v>K</v>
      </c>
      <c r="H59" s="60">
        <f>COUNTIF($G$9:G59,G59)</f>
        <v>7</v>
      </c>
      <c r="I59" s="63">
        <f>CEILING(CZASY!K55,"00:00:01")</f>
        <v>0.03358796296296296</v>
      </c>
    </row>
    <row r="60" spans="1:9" s="64" customFormat="1" ht="14.25">
      <c r="A60" s="59">
        <v>52</v>
      </c>
      <c r="B60" s="60">
        <f>CZASY!L56</f>
        <v>44</v>
      </c>
      <c r="C60" s="61" t="str">
        <f>CZASY!M56</f>
        <v>JAKUBOWSKI</v>
      </c>
      <c r="D60" s="61" t="str">
        <f>CZASY!N56</f>
        <v>KRYSTIAN</v>
      </c>
      <c r="E60" s="61" t="str">
        <f>IF(CZASY!O56=0,"",CZASY!O56)</f>
        <v>DARŁOWO</v>
      </c>
      <c r="F60" s="62">
        <f>CZASY!Q56</f>
        <v>1983</v>
      </c>
      <c r="G60" s="62" t="str">
        <f>CZASY!R56</f>
        <v>M</v>
      </c>
      <c r="H60" s="60">
        <f>COUNTIF($G$9:G60,G60)</f>
        <v>45</v>
      </c>
      <c r="I60" s="63">
        <f>CEILING(CZASY!K56,"00:00:01")</f>
        <v>0.03378472222222222</v>
      </c>
    </row>
    <row r="61" spans="1:9" s="64" customFormat="1" ht="14.25">
      <c r="A61" s="59">
        <v>53</v>
      </c>
      <c r="B61" s="60">
        <f>CZASY!L57</f>
        <v>22</v>
      </c>
      <c r="C61" s="61" t="str">
        <f>CZASY!M57</f>
        <v>SAPIEJA</v>
      </c>
      <c r="D61" s="61" t="str">
        <f>CZASY!N57</f>
        <v>KATARZYNA</v>
      </c>
      <c r="E61" s="61" t="str">
        <f>IF(CZASY!O57=0,"",CZASY!O57)</f>
        <v>DARŁOWO</v>
      </c>
      <c r="F61" s="62">
        <f>CZASY!Q57</f>
        <v>1980</v>
      </c>
      <c r="G61" s="62" t="str">
        <f>CZASY!R57</f>
        <v>K</v>
      </c>
      <c r="H61" s="60">
        <f>COUNTIF($G$9:G61,G61)</f>
        <v>8</v>
      </c>
      <c r="I61" s="63">
        <f>CEILING(CZASY!K57,"00:00:01")</f>
        <v>0.033888888888888885</v>
      </c>
    </row>
    <row r="62" spans="1:9" s="64" customFormat="1" ht="14.25">
      <c r="A62" s="59">
        <v>54</v>
      </c>
      <c r="B62" s="60">
        <f>CZASY!L58</f>
        <v>24</v>
      </c>
      <c r="C62" s="61" t="str">
        <f>CZASY!M58</f>
        <v>SZWAŁEK</v>
      </c>
      <c r="D62" s="61" t="str">
        <f>CZASY!N58</f>
        <v>PIOTR</v>
      </c>
      <c r="E62" s="61" t="str">
        <f>IF(CZASY!O58=0,"",CZASY!O58)</f>
        <v>DARŁOWO</v>
      </c>
      <c r="F62" s="62">
        <f>CZASY!Q58</f>
        <v>1970</v>
      </c>
      <c r="G62" s="62" t="str">
        <f>CZASY!R58</f>
        <v>M</v>
      </c>
      <c r="H62" s="60">
        <f>COUNTIF($G$9:G62,G62)</f>
        <v>46</v>
      </c>
      <c r="I62" s="63">
        <f>CEILING(CZASY!K58,"00:00:01")</f>
        <v>0.03390046296296296</v>
      </c>
    </row>
    <row r="63" spans="1:9" s="64" customFormat="1" ht="14.25">
      <c r="A63" s="59">
        <v>55</v>
      </c>
      <c r="B63" s="60">
        <f>CZASY!L59</f>
        <v>104</v>
      </c>
      <c r="C63" s="61" t="str">
        <f>CZASY!M59</f>
        <v>HANULA</v>
      </c>
      <c r="D63" s="61" t="str">
        <f>CZASY!N59</f>
        <v>PIOTR</v>
      </c>
      <c r="E63" s="61" t="str">
        <f>IF(CZASY!O59=0,"",CZASY!O59)</f>
        <v>DARŁOWO</v>
      </c>
      <c r="F63" s="62">
        <f>CZASY!Q59</f>
        <v>1975</v>
      </c>
      <c r="G63" s="62" t="str">
        <f>CZASY!R59</f>
        <v>M</v>
      </c>
      <c r="H63" s="60">
        <f>COUNTIF($G$9:G63,G63)</f>
        <v>47</v>
      </c>
      <c r="I63" s="63">
        <f>CEILING(CZASY!K59,"00:00:01")</f>
        <v>0.034062499999999996</v>
      </c>
    </row>
    <row r="64" spans="1:9" s="64" customFormat="1" ht="14.25">
      <c r="A64" s="59">
        <v>56</v>
      </c>
      <c r="B64" s="60">
        <f>CZASY!L60</f>
        <v>23</v>
      </c>
      <c r="C64" s="61" t="str">
        <f>CZASY!M60</f>
        <v>KRUSZYNSKI</v>
      </c>
      <c r="D64" s="61" t="str">
        <f>CZASY!N60</f>
        <v>STANISŁAW</v>
      </c>
      <c r="E64" s="61" t="str">
        <f>IF(CZASY!O60=0,"",CZASY!O60)</f>
        <v>DARŁOWO</v>
      </c>
      <c r="F64" s="62">
        <f>CZASY!Q60</f>
        <v>1960</v>
      </c>
      <c r="G64" s="62" t="str">
        <f>CZASY!R60</f>
        <v>M</v>
      </c>
      <c r="H64" s="60">
        <f>COUNTIF($G$9:G64,G64)</f>
        <v>48</v>
      </c>
      <c r="I64" s="63">
        <f>CEILING(CZASY!K60,"00:00:01")</f>
        <v>0.03412037037037037</v>
      </c>
    </row>
    <row r="65" spans="1:9" s="64" customFormat="1" ht="14.25">
      <c r="A65" s="59">
        <v>57</v>
      </c>
      <c r="B65" s="60">
        <f>CZASY!L61</f>
        <v>68</v>
      </c>
      <c r="C65" s="61" t="str">
        <f>CZASY!M61</f>
        <v>JARUGA</v>
      </c>
      <c r="D65" s="61" t="str">
        <f>CZASY!N61</f>
        <v>ARTUR</v>
      </c>
      <c r="E65" s="61" t="str">
        <f>IF(CZASY!O61=0,"",CZASY!O61)</f>
        <v>MASZKOWO</v>
      </c>
      <c r="F65" s="62">
        <f>CZASY!Q61</f>
        <v>1978</v>
      </c>
      <c r="G65" s="62" t="str">
        <f>CZASY!R61</f>
        <v>M</v>
      </c>
      <c r="H65" s="60">
        <f>COUNTIF($G$9:G65,G65)</f>
        <v>49</v>
      </c>
      <c r="I65" s="63">
        <f>CEILING(CZASY!K61,"00:00:01")</f>
        <v>0.034166666666666665</v>
      </c>
    </row>
    <row r="66" spans="1:9" s="64" customFormat="1" ht="14.25">
      <c r="A66" s="59">
        <v>58</v>
      </c>
      <c r="B66" s="60">
        <f>CZASY!L62</f>
        <v>60</v>
      </c>
      <c r="C66" s="61" t="str">
        <f>CZASY!M62</f>
        <v>JĘDRUSZCZAK</v>
      </c>
      <c r="D66" s="61" t="str">
        <f>CZASY!N62</f>
        <v>IZABELA</v>
      </c>
      <c r="E66" s="61" t="str">
        <f>IF(CZASY!O62=0,"",CZASY!O62)</f>
        <v>SŁAWNO</v>
      </c>
      <c r="F66" s="62">
        <f>CZASY!Q62</f>
        <v>1978</v>
      </c>
      <c r="G66" s="62" t="str">
        <f>CZASY!R62</f>
        <v>K</v>
      </c>
      <c r="H66" s="60">
        <f>COUNTIF($G$9:G66,G66)</f>
        <v>9</v>
      </c>
      <c r="I66" s="63">
        <f>CEILING(CZASY!K62,"00:00:01")</f>
        <v>0.03436342592592592</v>
      </c>
    </row>
    <row r="67" spans="1:9" s="64" customFormat="1" ht="14.25">
      <c r="A67" s="59">
        <v>59</v>
      </c>
      <c r="B67" s="60">
        <f>CZASY!L63</f>
        <v>79</v>
      </c>
      <c r="C67" s="61" t="str">
        <f>CZASY!M63</f>
        <v>SZEJNA</v>
      </c>
      <c r="D67" s="61" t="str">
        <f>CZASY!N63</f>
        <v>MIROSŁAW</v>
      </c>
      <c r="E67" s="61" t="str">
        <f>IF(CZASY!O63=0,"",CZASY!O63)</f>
        <v>DARLOWO</v>
      </c>
      <c r="F67" s="62">
        <f>CZASY!Q63</f>
        <v>1962</v>
      </c>
      <c r="G67" s="62" t="str">
        <f>CZASY!R63</f>
        <v>M</v>
      </c>
      <c r="H67" s="60">
        <f>COUNTIF($G$9:G67,G67)</f>
        <v>50</v>
      </c>
      <c r="I67" s="63">
        <f>CEILING(CZASY!K63,"00:00:01")</f>
        <v>0.03449074074074074</v>
      </c>
    </row>
    <row r="68" spans="1:9" s="64" customFormat="1" ht="14.25">
      <c r="A68" s="59">
        <v>60</v>
      </c>
      <c r="B68" s="60">
        <f>CZASY!L64</f>
        <v>73</v>
      </c>
      <c r="C68" s="61" t="str">
        <f>CZASY!M64</f>
        <v>WALO</v>
      </c>
      <c r="D68" s="61" t="str">
        <f>CZASY!N64</f>
        <v>JAREK</v>
      </c>
      <c r="E68" s="61" t="str">
        <f>IF(CZASY!O64=0,"",CZASY!O64)</f>
        <v>KOSZALIN</v>
      </c>
      <c r="F68" s="62">
        <f>CZASY!Q64</f>
        <v>1984</v>
      </c>
      <c r="G68" s="62" t="str">
        <f>CZASY!R64</f>
        <v>M</v>
      </c>
      <c r="H68" s="60">
        <f>COUNTIF($G$9:G68,G68)</f>
        <v>51</v>
      </c>
      <c r="I68" s="63">
        <f>CEILING(CZASY!K64,"00:00:01")</f>
        <v>0.03474537037037037</v>
      </c>
    </row>
    <row r="69" spans="1:9" s="64" customFormat="1" ht="14.25">
      <c r="A69" s="59">
        <v>61</v>
      </c>
      <c r="B69" s="60">
        <f>CZASY!L65</f>
        <v>12</v>
      </c>
      <c r="C69" s="61" t="str">
        <f>CZASY!M65</f>
        <v>MALINOWSKI</v>
      </c>
      <c r="D69" s="61" t="str">
        <f>CZASY!N65</f>
        <v>MICHAŁ</v>
      </c>
      <c r="E69" s="61" t="str">
        <f>IF(CZASY!O65=0,"",CZASY!O65)</f>
        <v>KOSZALIN</v>
      </c>
      <c r="F69" s="62">
        <f>CZASY!Q65</f>
        <v>2001</v>
      </c>
      <c r="G69" s="62" t="str">
        <f>CZASY!R65</f>
        <v>M</v>
      </c>
      <c r="H69" s="60">
        <f>COUNTIF($G$9:G69,G69)</f>
        <v>52</v>
      </c>
      <c r="I69" s="63">
        <f>CEILING(CZASY!K65,"00:00:01")</f>
        <v>0.03474537037037037</v>
      </c>
    </row>
    <row r="70" spans="1:9" s="64" customFormat="1" ht="14.25">
      <c r="A70" s="59">
        <v>62</v>
      </c>
      <c r="B70" s="60">
        <f>CZASY!L66</f>
        <v>84</v>
      </c>
      <c r="C70" s="61" t="str">
        <f>CZASY!M66</f>
        <v>BARSZCZEWSKI</v>
      </c>
      <c r="D70" s="61" t="str">
        <f>CZASY!N66</f>
        <v>SEBASTIAN</v>
      </c>
      <c r="E70" s="61">
        <f>IF(CZASY!O66=0,"",CZASY!O66)</f>
      </c>
      <c r="F70" s="62">
        <f>CZASY!Q66</f>
        <v>1974</v>
      </c>
      <c r="G70" s="62" t="str">
        <f>CZASY!R66</f>
        <v>M</v>
      </c>
      <c r="H70" s="60">
        <f>COUNTIF($G$9:G70,G70)</f>
        <v>53</v>
      </c>
      <c r="I70" s="63">
        <f>CEILING(CZASY!K66,"00:00:01")</f>
        <v>0.034965277777777776</v>
      </c>
    </row>
    <row r="71" spans="1:9" s="64" customFormat="1" ht="14.25">
      <c r="A71" s="59">
        <v>63</v>
      </c>
      <c r="B71" s="60">
        <f>CZASY!L67</f>
        <v>98</v>
      </c>
      <c r="C71" s="61" t="str">
        <f>CZASY!M67</f>
        <v>HAŁAJKO</v>
      </c>
      <c r="D71" s="61" t="str">
        <f>CZASY!N67</f>
        <v>MAGDALENA</v>
      </c>
      <c r="E71" s="61" t="str">
        <f>IF(CZASY!O67=0,"",CZASY!O67)</f>
        <v>KOSZALIN</v>
      </c>
      <c r="F71" s="62">
        <f>CZASY!Q67</f>
        <v>1982</v>
      </c>
      <c r="G71" s="62" t="str">
        <f>CZASY!R67</f>
        <v>K</v>
      </c>
      <c r="H71" s="60">
        <f>COUNTIF($G$9:G71,G71)</f>
        <v>10</v>
      </c>
      <c r="I71" s="63">
        <f>CEILING(CZASY!K67,"00:00:01")</f>
        <v>0.03505787037037037</v>
      </c>
    </row>
    <row r="72" spans="1:9" s="64" customFormat="1" ht="14.25">
      <c r="A72" s="59">
        <v>64</v>
      </c>
      <c r="B72" s="60">
        <f>CZASY!L68</f>
        <v>25</v>
      </c>
      <c r="C72" s="61" t="str">
        <f>CZASY!M68</f>
        <v>CZAPLA</v>
      </c>
      <c r="D72" s="61" t="str">
        <f>CZASY!N68</f>
        <v>KAROL</v>
      </c>
      <c r="E72" s="61" t="str">
        <f>IF(CZASY!O68=0,"",CZASY!O68)</f>
        <v>GRUDZIĄDZ</v>
      </c>
      <c r="F72" s="62">
        <f>CZASY!Q68</f>
        <v>1988</v>
      </c>
      <c r="G72" s="62" t="str">
        <f>CZASY!R68</f>
        <v>M</v>
      </c>
      <c r="H72" s="60">
        <f>COUNTIF($G$9:G72,G72)</f>
        <v>54</v>
      </c>
      <c r="I72" s="63">
        <f>CEILING(CZASY!K68,"00:00:01")</f>
        <v>0.035208333333333335</v>
      </c>
    </row>
    <row r="73" spans="1:9" s="64" customFormat="1" ht="14.25">
      <c r="A73" s="59">
        <v>65</v>
      </c>
      <c r="B73" s="60">
        <f>CZASY!L69</f>
        <v>74</v>
      </c>
      <c r="C73" s="61" t="str">
        <f>CZASY!M69</f>
        <v>ŁUKASZEK</v>
      </c>
      <c r="D73" s="61" t="str">
        <f>CZASY!N69</f>
        <v>WOJCIECH</v>
      </c>
      <c r="E73" s="61" t="str">
        <f>IF(CZASY!O69=0,"",CZASY!O69)</f>
        <v>DARŁOWO</v>
      </c>
      <c r="F73" s="62">
        <f>CZASY!Q69</f>
        <v>1981</v>
      </c>
      <c r="G73" s="62" t="str">
        <f>CZASY!R69</f>
        <v>M</v>
      </c>
      <c r="H73" s="60">
        <f>COUNTIF($G$9:G73,G73)</f>
        <v>55</v>
      </c>
      <c r="I73" s="63">
        <f>CEILING(CZASY!K69,"00:00:01")</f>
        <v>0.035451388888888886</v>
      </c>
    </row>
    <row r="74" spans="1:9" s="64" customFormat="1" ht="14.25">
      <c r="A74" s="59">
        <v>66</v>
      </c>
      <c r="B74" s="60">
        <f>CZASY!L70</f>
        <v>58</v>
      </c>
      <c r="C74" s="61" t="str">
        <f>CZASY!M70</f>
        <v>GAWIN</v>
      </c>
      <c r="D74" s="61" t="str">
        <f>CZASY!N70</f>
        <v>RAFAŁ</v>
      </c>
      <c r="E74" s="61" t="str">
        <f>IF(CZASY!O70=0,"",CZASY!O70)</f>
        <v>KOŚCIERZYNA</v>
      </c>
      <c r="F74" s="62">
        <f>CZASY!Q70</f>
        <v>1974</v>
      </c>
      <c r="G74" s="62" t="str">
        <f>CZASY!R70</f>
        <v>M</v>
      </c>
      <c r="H74" s="60">
        <f>COUNTIF($G$9:G74,G74)</f>
        <v>56</v>
      </c>
      <c r="I74" s="63">
        <f>CEILING(CZASY!K70,"00:00:01")</f>
        <v>0.035474537037037034</v>
      </c>
    </row>
    <row r="75" spans="1:9" s="64" customFormat="1" ht="14.25">
      <c r="A75" s="59">
        <v>67</v>
      </c>
      <c r="B75" s="60">
        <f>CZASY!L71</f>
        <v>71</v>
      </c>
      <c r="C75" s="61" t="str">
        <f>CZASY!M71</f>
        <v>SOBOLEWSKI</v>
      </c>
      <c r="D75" s="61" t="str">
        <f>CZASY!N71</f>
        <v>MAREK</v>
      </c>
      <c r="E75" s="61" t="str">
        <f>IF(CZASY!O71=0,"",CZASY!O71)</f>
        <v>KOSZALIN</v>
      </c>
      <c r="F75" s="62">
        <f>CZASY!Q71</f>
        <v>1969</v>
      </c>
      <c r="G75" s="62" t="str">
        <f>CZASY!R71</f>
        <v>M</v>
      </c>
      <c r="H75" s="60">
        <f>COUNTIF($G$9:G75,G75)</f>
        <v>57</v>
      </c>
      <c r="I75" s="63">
        <f>CEILING(CZASY!K71,"00:00:01")</f>
        <v>0.0355787037037037</v>
      </c>
    </row>
    <row r="76" spans="1:9" s="64" customFormat="1" ht="14.25">
      <c r="A76" s="59">
        <v>68</v>
      </c>
      <c r="B76" s="60">
        <f>CZASY!L72</f>
        <v>106</v>
      </c>
      <c r="C76" s="61" t="str">
        <f>CZASY!M72</f>
        <v>ŁUCZKÓW</v>
      </c>
      <c r="D76" s="61" t="str">
        <f>CZASY!N72</f>
        <v>ANDRZEJ</v>
      </c>
      <c r="E76" s="61" t="str">
        <f>IF(CZASY!O72=0,"",CZASY!O72)</f>
        <v>DARŁOWO</v>
      </c>
      <c r="F76" s="62">
        <f>CZASY!Q72</f>
        <v>1966</v>
      </c>
      <c r="G76" s="62" t="str">
        <f>CZASY!R72</f>
        <v>M</v>
      </c>
      <c r="H76" s="60">
        <f>COUNTIF($G$9:G76,G76)</f>
        <v>58</v>
      </c>
      <c r="I76" s="63">
        <f>CEILING(CZASY!K72,"00:00:01")</f>
        <v>0.03561342592592592</v>
      </c>
    </row>
    <row r="77" spans="1:9" s="64" customFormat="1" ht="14.25">
      <c r="A77" s="59">
        <v>69</v>
      </c>
      <c r="B77" s="60">
        <f>CZASY!L73</f>
        <v>72</v>
      </c>
      <c r="C77" s="61" t="str">
        <f>CZASY!M73</f>
        <v>THIEDE</v>
      </c>
      <c r="D77" s="61" t="str">
        <f>CZASY!N73</f>
        <v>JAROSŁAW</v>
      </c>
      <c r="E77" s="61" t="str">
        <f>IF(CZASY!O73=0,"",CZASY!O73)</f>
        <v>DARŁOWO</v>
      </c>
      <c r="F77" s="62">
        <f>CZASY!Q73</f>
        <v>1981</v>
      </c>
      <c r="G77" s="62" t="str">
        <f>CZASY!R73</f>
        <v>M</v>
      </c>
      <c r="H77" s="60">
        <f>COUNTIF($G$9:G77,G77)</f>
        <v>59</v>
      </c>
      <c r="I77" s="63">
        <f>CEILING(CZASY!K73,"00:00:01")</f>
        <v>0.03570601851851852</v>
      </c>
    </row>
    <row r="78" spans="1:9" s="64" customFormat="1" ht="14.25">
      <c r="A78" s="59">
        <v>70</v>
      </c>
      <c r="B78" s="60">
        <f>CZASY!L74</f>
        <v>114</v>
      </c>
      <c r="C78" s="61" t="str">
        <f>CZASY!M74</f>
        <v>PŁOSKI </v>
      </c>
      <c r="D78" s="61" t="str">
        <f>CZASY!N74</f>
        <v>KRZYSZTOF</v>
      </c>
      <c r="E78" s="61" t="str">
        <f>IF(CZASY!O74=0,"",CZASY!O74)</f>
        <v>DĄBKI </v>
      </c>
      <c r="F78" s="62">
        <f>CZASY!Q74</f>
        <v>1977</v>
      </c>
      <c r="G78" s="62" t="str">
        <f>CZASY!R74</f>
        <v>M</v>
      </c>
      <c r="H78" s="60">
        <f>COUNTIF($G$9:G78,G78)</f>
        <v>60</v>
      </c>
      <c r="I78" s="63">
        <f>CEILING(CZASY!K74,"00:00:01")</f>
        <v>0.03575231481481481</v>
      </c>
    </row>
    <row r="79" spans="1:9" s="64" customFormat="1" ht="14.25">
      <c r="A79" s="59">
        <v>71</v>
      </c>
      <c r="B79" s="60">
        <f>CZASY!L75</f>
        <v>66</v>
      </c>
      <c r="C79" s="61" t="str">
        <f>CZASY!M75</f>
        <v>MAJDA</v>
      </c>
      <c r="D79" s="61" t="str">
        <f>CZASY!N75</f>
        <v>JĘDRZEJ</v>
      </c>
      <c r="E79" s="61" t="str">
        <f>IF(CZASY!O75=0,"",CZASY!O75)</f>
        <v>DARŁOWO</v>
      </c>
      <c r="F79" s="62">
        <f>CZASY!Q75</f>
        <v>1986</v>
      </c>
      <c r="G79" s="62" t="str">
        <f>CZASY!R75</f>
        <v>M</v>
      </c>
      <c r="H79" s="60">
        <f>COUNTIF($G$9:G79,G79)</f>
        <v>61</v>
      </c>
      <c r="I79" s="63">
        <f>CEILING(CZASY!K75,"00:00:01")</f>
        <v>0.03575231481481481</v>
      </c>
    </row>
    <row r="80" spans="1:9" s="64" customFormat="1" ht="14.25">
      <c r="A80" s="59">
        <v>72</v>
      </c>
      <c r="B80" s="60">
        <f>CZASY!L76</f>
        <v>75</v>
      </c>
      <c r="C80" s="61" t="str">
        <f>CZASY!M76</f>
        <v>MIELCZARSKI</v>
      </c>
      <c r="D80" s="61" t="str">
        <f>CZASY!N76</f>
        <v>ZBIGNIEW</v>
      </c>
      <c r="E80" s="61" t="str">
        <f>IF(CZASY!O76=0,"",CZASY!O76)</f>
        <v>DARŁOWO</v>
      </c>
      <c r="F80" s="62">
        <f>CZASY!Q76</f>
        <v>1960</v>
      </c>
      <c r="G80" s="62" t="str">
        <f>CZASY!R76</f>
        <v>M</v>
      </c>
      <c r="H80" s="60">
        <f>COUNTIF($G$9:G80,G80)</f>
        <v>62</v>
      </c>
      <c r="I80" s="63">
        <f>CEILING(CZASY!K76,"00:00:01")</f>
        <v>0.0358912037037037</v>
      </c>
    </row>
    <row r="81" spans="1:9" s="64" customFormat="1" ht="14.25">
      <c r="A81" s="59">
        <v>73</v>
      </c>
      <c r="B81" s="60">
        <f>CZASY!L77</f>
        <v>80</v>
      </c>
      <c r="C81" s="61" t="str">
        <f>CZASY!M77</f>
        <v>BAGNUCKI</v>
      </c>
      <c r="D81" s="61" t="str">
        <f>CZASY!N77</f>
        <v>ADRIAN</v>
      </c>
      <c r="E81" s="61" t="str">
        <f>IF(CZASY!O77=0,"",CZASY!O77)</f>
        <v>DARŁOWO</v>
      </c>
      <c r="F81" s="62">
        <f>CZASY!Q77</f>
        <v>1989</v>
      </c>
      <c r="G81" s="62" t="str">
        <f>CZASY!R77</f>
        <v>M</v>
      </c>
      <c r="H81" s="60">
        <f>COUNTIF($G$9:G81,G81)</f>
        <v>63</v>
      </c>
      <c r="I81" s="63">
        <f>CEILING(CZASY!K77,"00:00:01")</f>
        <v>0.03591435185185185</v>
      </c>
    </row>
    <row r="82" spans="1:9" s="64" customFormat="1" ht="14.25">
      <c r="A82" s="59">
        <v>74</v>
      </c>
      <c r="B82" s="60">
        <f>CZASY!L78</f>
        <v>91</v>
      </c>
      <c r="C82" s="61" t="str">
        <f>CZASY!M78</f>
        <v>RUDZIŃSKI</v>
      </c>
      <c r="D82" s="61" t="str">
        <f>CZASY!N78</f>
        <v>KRZYSZTOF</v>
      </c>
      <c r="E82" s="61" t="str">
        <f>IF(CZASY!O78=0,"",CZASY!O78)</f>
        <v>KOSZALIN</v>
      </c>
      <c r="F82" s="62">
        <f>CZASY!Q78</f>
        <v>1988</v>
      </c>
      <c r="G82" s="62" t="str">
        <f>CZASY!R78</f>
        <v>M</v>
      </c>
      <c r="H82" s="60">
        <f>COUNTIF($G$9:G82,G82)</f>
        <v>64</v>
      </c>
      <c r="I82" s="63">
        <f>CEILING(CZASY!K78,"00:00:01")</f>
        <v>0.03653935185185185</v>
      </c>
    </row>
    <row r="83" spans="1:9" s="64" customFormat="1" ht="14.25">
      <c r="A83" s="59">
        <v>75</v>
      </c>
      <c r="B83" s="60">
        <f>CZASY!L79</f>
        <v>3</v>
      </c>
      <c r="C83" s="61" t="str">
        <f>CZASY!M79</f>
        <v>RASZPLA</v>
      </c>
      <c r="D83" s="61" t="str">
        <f>CZASY!N79</f>
        <v>RADOSŁAW</v>
      </c>
      <c r="E83" s="61" t="str">
        <f>IF(CZASY!O79=0,"",CZASY!O79)</f>
        <v>KOSZALIN</v>
      </c>
      <c r="F83" s="62">
        <f>CZASY!Q79</f>
        <v>1973</v>
      </c>
      <c r="G83" s="62" t="str">
        <f>CZASY!R79</f>
        <v>M</v>
      </c>
      <c r="H83" s="60">
        <f>COUNTIF($G$9:G83,G83)</f>
        <v>65</v>
      </c>
      <c r="I83" s="63">
        <f>CEILING(CZASY!K79,"00:00:01")</f>
        <v>0.03674768518518518</v>
      </c>
    </row>
    <row r="84" spans="1:9" s="64" customFormat="1" ht="14.25">
      <c r="A84" s="59">
        <v>76</v>
      </c>
      <c r="B84" s="60">
        <f>CZASY!L80</f>
        <v>108</v>
      </c>
      <c r="C84" s="61" t="str">
        <f>CZASY!M80</f>
        <v>SKONECZNY</v>
      </c>
      <c r="D84" s="61" t="str">
        <f>CZASY!N80</f>
        <v>MAREK</v>
      </c>
      <c r="E84" s="61">
        <f>IF(CZASY!O80=0,"",CZASY!O80)</f>
      </c>
      <c r="F84" s="62">
        <f>CZASY!Q80</f>
        <v>1966</v>
      </c>
      <c r="G84" s="62" t="str">
        <f>CZASY!R80</f>
        <v>M</v>
      </c>
      <c r="H84" s="60">
        <f>COUNTIF($G$9:G84,G84)</f>
        <v>66</v>
      </c>
      <c r="I84" s="63">
        <f>CEILING(CZASY!K80,"00:00:01")</f>
        <v>0.03679398148148148</v>
      </c>
    </row>
    <row r="85" spans="1:9" s="64" customFormat="1" ht="14.25">
      <c r="A85" s="59">
        <v>77</v>
      </c>
      <c r="B85" s="60">
        <f>CZASY!L81</f>
        <v>69</v>
      </c>
      <c r="C85" s="61" t="str">
        <f>CZASY!M81</f>
        <v>NOREK</v>
      </c>
      <c r="D85" s="61" t="str">
        <f>CZASY!N81</f>
        <v>RYSZARD</v>
      </c>
      <c r="E85" s="61" t="str">
        <f>IF(CZASY!O81=0,"",CZASY!O81)</f>
        <v>SŁAWNO</v>
      </c>
      <c r="F85" s="62">
        <f>CZASY!Q81</f>
        <v>1951</v>
      </c>
      <c r="G85" s="62" t="str">
        <f>CZASY!R81</f>
        <v>M</v>
      </c>
      <c r="H85" s="60">
        <f>COUNTIF($G$9:G85,G85)</f>
        <v>67</v>
      </c>
      <c r="I85" s="63">
        <f>CEILING(CZASY!K81,"00:00:01")</f>
        <v>0.036898148148148145</v>
      </c>
    </row>
    <row r="86" spans="1:9" s="64" customFormat="1" ht="14.25">
      <c r="A86" s="59">
        <v>78</v>
      </c>
      <c r="B86" s="60">
        <f>CZASY!L82</f>
        <v>52</v>
      </c>
      <c r="C86" s="61" t="str">
        <f>CZASY!M82</f>
        <v>WASZKIEWICZ</v>
      </c>
      <c r="D86" s="61" t="str">
        <f>CZASY!N82</f>
        <v>TADEUSZ</v>
      </c>
      <c r="E86" s="61" t="str">
        <f>IF(CZASY!O82=0,"",CZASY!O82)</f>
        <v>KOSZALIN</v>
      </c>
      <c r="F86" s="62">
        <f>CZASY!Q82</f>
        <v>1952</v>
      </c>
      <c r="G86" s="62" t="str">
        <f>CZASY!R82</f>
        <v>M</v>
      </c>
      <c r="H86" s="60">
        <f>COUNTIF($G$9:G86,G86)</f>
        <v>68</v>
      </c>
      <c r="I86" s="63">
        <f>CEILING(CZASY!K82,"00:00:01")</f>
        <v>0.036898148148148145</v>
      </c>
    </row>
    <row r="87" spans="1:9" s="64" customFormat="1" ht="14.25">
      <c r="A87" s="59">
        <v>79</v>
      </c>
      <c r="B87" s="60">
        <f>CZASY!L83</f>
        <v>36</v>
      </c>
      <c r="C87" s="61" t="str">
        <f>CZASY!M83</f>
        <v>WEJNEROWSKI</v>
      </c>
      <c r="D87" s="61" t="str">
        <f>CZASY!N83</f>
        <v>ARTUR</v>
      </c>
      <c r="E87" s="61" t="str">
        <f>IF(CZASY!O83=0,"",CZASY!O83)</f>
        <v>DARŁOWO</v>
      </c>
      <c r="F87" s="62">
        <f>CZASY!Q83</f>
        <v>1986</v>
      </c>
      <c r="G87" s="62" t="str">
        <f>CZASY!R83</f>
        <v>M</v>
      </c>
      <c r="H87" s="60">
        <f>COUNTIF($G$9:G87,G87)</f>
        <v>69</v>
      </c>
      <c r="I87" s="63">
        <f>CEILING(CZASY!K83,"00:00:01")</f>
        <v>0.03697916666666667</v>
      </c>
    </row>
    <row r="88" spans="1:9" s="64" customFormat="1" ht="14.25">
      <c r="A88" s="59">
        <v>80</v>
      </c>
      <c r="B88" s="60">
        <f>CZASY!L84</f>
        <v>49</v>
      </c>
      <c r="C88" s="61" t="str">
        <f>CZASY!M84</f>
        <v>GALIŃSKI</v>
      </c>
      <c r="D88" s="61" t="str">
        <f>CZASY!N84</f>
        <v>MARCIN</v>
      </c>
      <c r="E88" s="61">
        <f>IF(CZASY!O84=0,"",CZASY!O84)</f>
      </c>
      <c r="F88" s="62">
        <f>CZASY!Q84</f>
        <v>1976</v>
      </c>
      <c r="G88" s="62" t="str">
        <f>CZASY!R84</f>
        <v>M</v>
      </c>
      <c r="H88" s="60">
        <f>COUNTIF($G$9:G88,G88)</f>
        <v>70</v>
      </c>
      <c r="I88" s="63">
        <f>CEILING(CZASY!K84,"00:00:01")</f>
        <v>0.037037037037037035</v>
      </c>
    </row>
    <row r="89" spans="1:9" s="64" customFormat="1" ht="14.25">
      <c r="A89" s="59">
        <v>81</v>
      </c>
      <c r="B89" s="60">
        <f>CZASY!L85</f>
        <v>70</v>
      </c>
      <c r="C89" s="61" t="str">
        <f>CZASY!M85</f>
        <v>KURZYŃSKA</v>
      </c>
      <c r="D89" s="61" t="str">
        <f>CZASY!N85</f>
        <v>NATALIA</v>
      </c>
      <c r="E89" s="61" t="str">
        <f>IF(CZASY!O85=0,"",CZASY!O85)</f>
        <v>KOSZALIN</v>
      </c>
      <c r="F89" s="62">
        <f>CZASY!Q85</f>
        <v>1982</v>
      </c>
      <c r="G89" s="62" t="str">
        <f>CZASY!R85</f>
        <v>K</v>
      </c>
      <c r="H89" s="60">
        <f>COUNTIF($G$9:G89,G89)</f>
        <v>11</v>
      </c>
      <c r="I89" s="63">
        <f>CEILING(CZASY!K85,"00:00:01")</f>
        <v>0.037210648148148145</v>
      </c>
    </row>
    <row r="90" spans="1:9" s="64" customFormat="1" ht="14.25">
      <c r="A90" s="59">
        <v>82</v>
      </c>
      <c r="B90" s="60">
        <f>CZASY!L86</f>
        <v>65</v>
      </c>
      <c r="C90" s="61" t="str">
        <f>CZASY!M86</f>
        <v>SIKORA</v>
      </c>
      <c r="D90" s="61" t="str">
        <f>CZASY!N86</f>
        <v>TOMASZ</v>
      </c>
      <c r="E90" s="61" t="str">
        <f>IF(CZASY!O86=0,"",CZASY!O86)</f>
        <v>ŚWIDWIN</v>
      </c>
      <c r="F90" s="62">
        <f>CZASY!Q86</f>
        <v>1958</v>
      </c>
      <c r="G90" s="62" t="str">
        <f>CZASY!R86</f>
        <v>M</v>
      </c>
      <c r="H90" s="60">
        <f>COUNTIF($G$9:G90,G90)</f>
        <v>71</v>
      </c>
      <c r="I90" s="63">
        <f>CEILING(CZASY!K86,"00:00:01")</f>
        <v>0.03725694444444444</v>
      </c>
    </row>
    <row r="91" spans="1:9" s="64" customFormat="1" ht="14.25">
      <c r="A91" s="59">
        <v>83</v>
      </c>
      <c r="B91" s="60">
        <f>CZASY!L87</f>
        <v>26</v>
      </c>
      <c r="C91" s="61" t="str">
        <f>CZASY!M87</f>
        <v>SZWAŁEK</v>
      </c>
      <c r="D91" s="61" t="str">
        <f>CZASY!N87</f>
        <v>KATARZYNA</v>
      </c>
      <c r="E91" s="61" t="str">
        <f>IF(CZASY!O87=0,"",CZASY!O87)</f>
        <v>DARŁOWO</v>
      </c>
      <c r="F91" s="62">
        <f>CZASY!Q87</f>
        <v>1973</v>
      </c>
      <c r="G91" s="62" t="str">
        <f>CZASY!R87</f>
        <v>K</v>
      </c>
      <c r="H91" s="60">
        <f>COUNTIF($G$9:G91,G91)</f>
        <v>12</v>
      </c>
      <c r="I91" s="63">
        <f>CEILING(CZASY!K87,"00:00:01")</f>
        <v>0.03864583333333333</v>
      </c>
    </row>
    <row r="92" spans="1:9" s="64" customFormat="1" ht="14.25">
      <c r="A92" s="59">
        <v>84</v>
      </c>
      <c r="B92" s="60">
        <f>CZASY!L88</f>
        <v>2</v>
      </c>
      <c r="C92" s="61" t="str">
        <f>CZASY!M88</f>
        <v>RASZPLA</v>
      </c>
      <c r="D92" s="61" t="str">
        <f>CZASY!N88</f>
        <v>ILONA</v>
      </c>
      <c r="E92" s="61" t="str">
        <f>IF(CZASY!O88=0,"",CZASY!O88)</f>
        <v>KOSZALIN</v>
      </c>
      <c r="F92" s="62">
        <f>CZASY!Q88</f>
        <v>1972</v>
      </c>
      <c r="G92" s="62" t="str">
        <f>CZASY!R88</f>
        <v>K</v>
      </c>
      <c r="H92" s="60">
        <f>COUNTIF($G$9:G92,G92)</f>
        <v>13</v>
      </c>
      <c r="I92" s="63">
        <f>CEILING(CZASY!K88,"00:00:01")</f>
        <v>0.04010416666666666</v>
      </c>
    </row>
    <row r="93" spans="1:9" s="64" customFormat="1" ht="14.25">
      <c r="A93" s="59">
        <v>85</v>
      </c>
      <c r="B93" s="60">
        <f>CZASY!L89</f>
        <v>103</v>
      </c>
      <c r="C93" s="61" t="str">
        <f>CZASY!M89</f>
        <v>MORDACZ</v>
      </c>
      <c r="D93" s="61" t="str">
        <f>CZASY!N89</f>
        <v>TOMASZ</v>
      </c>
      <c r="E93" s="61" t="str">
        <f>IF(CZASY!O89=0,"",CZASY!O89)</f>
        <v>DARŁOWO</v>
      </c>
      <c r="F93" s="62">
        <f>CZASY!Q89</f>
        <v>1987</v>
      </c>
      <c r="G93" s="62" t="str">
        <f>CZASY!R89</f>
        <v>M</v>
      </c>
      <c r="H93" s="60">
        <f>COUNTIF($G$9:G93,G93)</f>
        <v>72</v>
      </c>
      <c r="I93" s="63">
        <f>CEILING(CZASY!K89,"00:00:01")</f>
        <v>0.0403125</v>
      </c>
    </row>
    <row r="94" spans="1:9" s="64" customFormat="1" ht="14.25">
      <c r="A94" s="59">
        <v>86</v>
      </c>
      <c r="B94" s="60">
        <f>CZASY!L90</f>
        <v>102</v>
      </c>
      <c r="C94" s="61" t="str">
        <f>CZASY!M90</f>
        <v>MORDACZ</v>
      </c>
      <c r="D94" s="61" t="str">
        <f>CZASY!N90</f>
        <v>JOLANTA</v>
      </c>
      <c r="E94" s="61" t="str">
        <f>IF(CZASY!O90=0,"",CZASY!O90)</f>
        <v>DARŁOWO</v>
      </c>
      <c r="F94" s="62">
        <f>CZASY!Q90</f>
        <v>1989</v>
      </c>
      <c r="G94" s="62" t="str">
        <f>CZASY!R90</f>
        <v>K</v>
      </c>
      <c r="H94" s="60">
        <f>COUNTIF($G$9:G94,G94)</f>
        <v>14</v>
      </c>
      <c r="I94" s="63">
        <f>CEILING(CZASY!K90,"00:00:01")</f>
        <v>0.04033564814814815</v>
      </c>
    </row>
    <row r="95" spans="1:9" s="64" customFormat="1" ht="14.25">
      <c r="A95" s="59">
        <v>87</v>
      </c>
      <c r="B95" s="60">
        <f>CZASY!L91</f>
        <v>62</v>
      </c>
      <c r="C95" s="61" t="str">
        <f>CZASY!M91</f>
        <v>WILHELM</v>
      </c>
      <c r="D95" s="61" t="str">
        <f>CZASY!N91</f>
        <v>MARIOLA</v>
      </c>
      <c r="E95" s="61" t="str">
        <f>IF(CZASY!O91=0,"",CZASY!O91)</f>
        <v>KOSZALIN</v>
      </c>
      <c r="F95" s="62">
        <f>CZASY!Q91</f>
        <v>1963</v>
      </c>
      <c r="G95" s="62" t="str">
        <f>CZASY!R91</f>
        <v>K</v>
      </c>
      <c r="H95" s="60">
        <f>COUNTIF($G$9:G95,G95)</f>
        <v>15</v>
      </c>
      <c r="I95" s="63">
        <f>CEILING(CZASY!K91,"00:00:01")</f>
        <v>0.040358796296296295</v>
      </c>
    </row>
    <row r="96" spans="1:9" s="64" customFormat="1" ht="14.25">
      <c r="A96" s="59">
        <v>88</v>
      </c>
      <c r="B96" s="60">
        <f>CZASY!L92</f>
        <v>14</v>
      </c>
      <c r="C96" s="61" t="str">
        <f>CZASY!M92</f>
        <v>STASZEWSKA</v>
      </c>
      <c r="D96" s="61" t="str">
        <f>CZASY!N92</f>
        <v>MAŁGORZATA</v>
      </c>
      <c r="E96" s="61" t="str">
        <f>IF(CZASY!O92=0,"",CZASY!O92)</f>
        <v>DARŁOWO</v>
      </c>
      <c r="F96" s="62">
        <f>CZASY!Q92</f>
        <v>1984</v>
      </c>
      <c r="G96" s="62" t="str">
        <f>CZASY!R92</f>
        <v>K</v>
      </c>
      <c r="H96" s="60">
        <f>COUNTIF($G$9:G96,G96)</f>
        <v>16</v>
      </c>
      <c r="I96" s="63">
        <f>CEILING(CZASY!K92,"00:00:01")</f>
        <v>0.040532407407407406</v>
      </c>
    </row>
    <row r="97" spans="1:9" s="64" customFormat="1" ht="14.25">
      <c r="A97" s="59">
        <v>89</v>
      </c>
      <c r="B97" s="60">
        <f>CZASY!L93</f>
        <v>50</v>
      </c>
      <c r="C97" s="61" t="str">
        <f>CZASY!M93</f>
        <v>BRESZKA</v>
      </c>
      <c r="D97" s="61" t="str">
        <f>CZASY!N93</f>
        <v>TOMASZ</v>
      </c>
      <c r="E97" s="61" t="str">
        <f>IF(CZASY!O93=0,"",CZASY!O93)</f>
        <v>DARŁOWO</v>
      </c>
      <c r="F97" s="62">
        <f>CZASY!Q93</f>
        <v>1979</v>
      </c>
      <c r="G97" s="62" t="str">
        <f>CZASY!R93</f>
        <v>M</v>
      </c>
      <c r="H97" s="60">
        <f>COUNTIF($G$9:G97,G97)</f>
        <v>73</v>
      </c>
      <c r="I97" s="63">
        <f>CEILING(CZASY!K93,"00:00:01")</f>
        <v>0.040671296296296296</v>
      </c>
    </row>
    <row r="98" spans="1:9" s="64" customFormat="1" ht="14.25">
      <c r="A98" s="59">
        <v>90</v>
      </c>
      <c r="B98" s="60">
        <f>CZASY!L94</f>
        <v>56</v>
      </c>
      <c r="C98" s="61" t="str">
        <f>CZASY!M94</f>
        <v>RADZICKI</v>
      </c>
      <c r="D98" s="61" t="str">
        <f>CZASY!N94</f>
        <v>RAFAŁ</v>
      </c>
      <c r="E98" s="61" t="str">
        <f>IF(CZASY!O94=0,"",CZASY!O94)</f>
        <v>DARŁOWO</v>
      </c>
      <c r="F98" s="62">
        <f>CZASY!Q94</f>
        <v>1978</v>
      </c>
      <c r="G98" s="62" t="str">
        <f>CZASY!R94</f>
        <v>M</v>
      </c>
      <c r="H98" s="60">
        <f>COUNTIF($G$9:G98,G98)</f>
        <v>74</v>
      </c>
      <c r="I98" s="63">
        <f>CEILING(CZASY!K94,"00:00:01")</f>
        <v>0.040729166666666664</v>
      </c>
    </row>
    <row r="99" spans="1:9" s="64" customFormat="1" ht="14.25">
      <c r="A99" s="59">
        <v>91</v>
      </c>
      <c r="B99" s="60">
        <f>CZASY!L95</f>
        <v>57</v>
      </c>
      <c r="C99" s="61" t="str">
        <f>CZASY!M95</f>
        <v>JAŚKIEWICZ</v>
      </c>
      <c r="D99" s="61" t="str">
        <f>CZASY!N95</f>
        <v>ILONA</v>
      </c>
      <c r="E99" s="61" t="str">
        <f>IF(CZASY!O95=0,"",CZASY!O95)</f>
        <v>DARŁOWO</v>
      </c>
      <c r="F99" s="62">
        <f>CZASY!Q95</f>
        <v>1994</v>
      </c>
      <c r="G99" s="62" t="str">
        <f>CZASY!R95</f>
        <v>K</v>
      </c>
      <c r="H99" s="60">
        <f>COUNTIF($G$9:G99,G99)</f>
        <v>17</v>
      </c>
      <c r="I99" s="63">
        <f>CEILING(CZASY!K95,"00:00:01")</f>
        <v>0.040729166666666664</v>
      </c>
    </row>
    <row r="100" spans="1:9" s="64" customFormat="1" ht="14.25">
      <c r="A100" s="59">
        <v>92</v>
      </c>
      <c r="B100" s="60">
        <f>CZASY!L96</f>
        <v>51</v>
      </c>
      <c r="C100" s="61" t="str">
        <f>CZASY!M96</f>
        <v>BRESZKA</v>
      </c>
      <c r="D100" s="61" t="str">
        <f>CZASY!N96</f>
        <v>MONIKA</v>
      </c>
      <c r="E100" s="61" t="str">
        <f>IF(CZASY!O96=0,"",CZASY!O96)</f>
        <v>DARŁOWO</v>
      </c>
      <c r="F100" s="62">
        <f>CZASY!Q96</f>
        <v>1979</v>
      </c>
      <c r="G100" s="62" t="str">
        <f>CZASY!R96</f>
        <v>K</v>
      </c>
      <c r="H100" s="60">
        <f>COUNTIF($G$9:G100,G100)</f>
        <v>18</v>
      </c>
      <c r="I100" s="63">
        <f>CEILING(CZASY!K96,"00:00:01")</f>
        <v>0.040763888888888884</v>
      </c>
    </row>
    <row r="101" spans="1:9" s="64" customFormat="1" ht="14.25">
      <c r="A101" s="59">
        <v>93</v>
      </c>
      <c r="B101" s="60">
        <f>CZASY!L97</f>
        <v>5</v>
      </c>
      <c r="C101" s="61" t="str">
        <f>CZASY!M97</f>
        <v>WIKTOROWICZ</v>
      </c>
      <c r="D101" s="61" t="str">
        <f>CZASY!N97</f>
        <v>MAŁGORZATA</v>
      </c>
      <c r="E101" s="61" t="str">
        <f>IF(CZASY!O97=0,"",CZASY!O97)</f>
        <v>KOSZALIN</v>
      </c>
      <c r="F101" s="62">
        <f>CZASY!Q97</f>
        <v>1975</v>
      </c>
      <c r="G101" s="62" t="str">
        <f>CZASY!R97</f>
        <v>K</v>
      </c>
      <c r="H101" s="60">
        <f>COUNTIF($G$9:G101,G101)</f>
        <v>19</v>
      </c>
      <c r="I101" s="63">
        <f>CEILING(CZASY!K97,"00:00:01")</f>
        <v>0.04097222222222222</v>
      </c>
    </row>
    <row r="102" spans="1:9" s="64" customFormat="1" ht="14.25">
      <c r="A102" s="59">
        <v>94</v>
      </c>
      <c r="B102" s="60">
        <f>CZASY!L98</f>
        <v>7</v>
      </c>
      <c r="C102" s="61" t="str">
        <f>CZASY!M98</f>
        <v>MALINOWSKA</v>
      </c>
      <c r="D102" s="61" t="str">
        <f>CZASY!N98</f>
        <v>AGNIESZKA</v>
      </c>
      <c r="E102" s="61" t="str">
        <f>IF(CZASY!O98=0,"",CZASY!O98)</f>
        <v>KOSZALIN</v>
      </c>
      <c r="F102" s="62">
        <f>CZASY!Q98</f>
        <v>1978</v>
      </c>
      <c r="G102" s="62" t="str">
        <f>CZASY!R98</f>
        <v>K</v>
      </c>
      <c r="H102" s="60">
        <f>COUNTIF($G$9:G102,G102)</f>
        <v>20</v>
      </c>
      <c r="I102" s="63">
        <f>CEILING(CZASY!K98,"00:00:01")</f>
        <v>0.040983796296296296</v>
      </c>
    </row>
    <row r="103" spans="1:9" s="64" customFormat="1" ht="14.25">
      <c r="A103" s="59">
        <v>95</v>
      </c>
      <c r="B103" s="60">
        <f>CZASY!L99</f>
        <v>38</v>
      </c>
      <c r="C103" s="61" t="str">
        <f>CZASY!M99</f>
        <v>PATRAK</v>
      </c>
      <c r="D103" s="61" t="str">
        <f>CZASY!N99</f>
        <v>ANNA</v>
      </c>
      <c r="E103" s="61" t="str">
        <f>IF(CZASY!O99=0,"",CZASY!O99)</f>
        <v>DARŁOWO</v>
      </c>
      <c r="F103" s="62">
        <f>CZASY!Q99</f>
        <v>1979</v>
      </c>
      <c r="G103" s="62" t="str">
        <f>CZASY!R99</f>
        <v>K</v>
      </c>
      <c r="H103" s="60">
        <f>COUNTIF($G$9:G103,G103)</f>
        <v>21</v>
      </c>
      <c r="I103" s="63">
        <f>CEILING(CZASY!K99,"00:00:01")</f>
        <v>0.04116898148148148</v>
      </c>
    </row>
    <row r="104" spans="1:9" s="64" customFormat="1" ht="14.25">
      <c r="A104" s="59">
        <v>96</v>
      </c>
      <c r="B104" s="60">
        <f>CZASY!L100</f>
        <v>37</v>
      </c>
      <c r="C104" s="61" t="str">
        <f>CZASY!M100</f>
        <v>SZCZĘSNA</v>
      </c>
      <c r="D104" s="61" t="str">
        <f>CZASY!N100</f>
        <v>MAŁGORZATA</v>
      </c>
      <c r="E104" s="61">
        <f>IF(CZASY!O100=0,"",CZASY!O100)</f>
      </c>
      <c r="F104" s="62">
        <f>CZASY!Q100</f>
        <v>1967</v>
      </c>
      <c r="G104" s="62" t="str">
        <f>CZASY!R100</f>
        <v>K</v>
      </c>
      <c r="H104" s="60">
        <f>COUNTIF($G$9:G104,G104)</f>
        <v>22</v>
      </c>
      <c r="I104" s="63">
        <f>CEILING(CZASY!K100,"00:00:01")</f>
        <v>0.04126157407407407</v>
      </c>
    </row>
    <row r="105" spans="1:9" s="64" customFormat="1" ht="14.25">
      <c r="A105" s="59">
        <v>97</v>
      </c>
      <c r="B105" s="60">
        <f>CZASY!L101</f>
        <v>16</v>
      </c>
      <c r="C105" s="61" t="str">
        <f>CZASY!M101</f>
        <v>HARA</v>
      </c>
      <c r="D105" s="61" t="str">
        <f>CZASY!N101</f>
        <v>ARTUR</v>
      </c>
      <c r="E105" s="61" t="str">
        <f>IF(CZASY!O101=0,"",CZASY!O101)</f>
        <v>DARŁOWO</v>
      </c>
      <c r="F105" s="62">
        <f>CZASY!Q101</f>
        <v>1971</v>
      </c>
      <c r="G105" s="62" t="str">
        <f>CZASY!R101</f>
        <v>M</v>
      </c>
      <c r="H105" s="60">
        <f>COUNTIF($G$9:G105,G105)</f>
        <v>75</v>
      </c>
      <c r="I105" s="63">
        <f>CEILING(CZASY!K101,"00:00:01")</f>
        <v>0.04140046296296296</v>
      </c>
    </row>
    <row r="106" spans="1:9" s="64" customFormat="1" ht="14.25">
      <c r="A106" s="59">
        <v>98</v>
      </c>
      <c r="B106" s="60">
        <f>CZASY!L102</f>
        <v>29</v>
      </c>
      <c r="C106" s="61" t="str">
        <f>CZASY!M102</f>
        <v>KASPEREK</v>
      </c>
      <c r="D106" s="61" t="str">
        <f>CZASY!N102</f>
        <v>JANUSZ</v>
      </c>
      <c r="E106" s="61" t="str">
        <f>IF(CZASY!O102=0,"",CZASY!O102)</f>
        <v>DARŁOWO</v>
      </c>
      <c r="F106" s="62">
        <f>CZASY!Q102</f>
        <v>1979</v>
      </c>
      <c r="G106" s="62" t="str">
        <f>CZASY!R102</f>
        <v>M</v>
      </c>
      <c r="H106" s="60">
        <f>COUNTIF($G$9:G106,G106)</f>
        <v>76</v>
      </c>
      <c r="I106" s="63">
        <f>CEILING(CZASY!K102,"00:00:01")</f>
        <v>0.04148148148148148</v>
      </c>
    </row>
    <row r="107" spans="1:9" s="64" customFormat="1" ht="14.25">
      <c r="A107" s="59">
        <v>99</v>
      </c>
      <c r="B107" s="60">
        <f>CZASY!L103</f>
        <v>27</v>
      </c>
      <c r="C107" s="61" t="str">
        <f>CZASY!M103</f>
        <v>RUTKOWSKA-KRAKOWIAK</v>
      </c>
      <c r="D107" s="61" t="str">
        <f>CZASY!N103</f>
        <v>MAGDALENA</v>
      </c>
      <c r="E107" s="61" t="str">
        <f>IF(CZASY!O103=0,"",CZASY!O103)</f>
        <v>DARŁOWO</v>
      </c>
      <c r="F107" s="62">
        <f>CZASY!Q103</f>
        <v>1977</v>
      </c>
      <c r="G107" s="62" t="str">
        <f>CZASY!R103</f>
        <v>K</v>
      </c>
      <c r="H107" s="60">
        <f>COUNTIF($G$9:G107,G107)</f>
        <v>23</v>
      </c>
      <c r="I107" s="63">
        <f>CEILING(CZASY!K103,"00:00:01")</f>
        <v>0.04148148148148148</v>
      </c>
    </row>
    <row r="108" spans="1:9" s="64" customFormat="1" ht="14.25">
      <c r="A108" s="59">
        <v>100</v>
      </c>
      <c r="B108" s="60">
        <f>CZASY!L104</f>
        <v>111</v>
      </c>
      <c r="C108" s="61" t="str">
        <f>CZASY!M104</f>
        <v>BRESZKA</v>
      </c>
      <c r="D108" s="61" t="str">
        <f>CZASY!N104</f>
        <v>MAŁGORZATA</v>
      </c>
      <c r="E108" s="61" t="str">
        <f>IF(CZASY!O104=0,"",CZASY!O104)</f>
        <v>DARŁOWO</v>
      </c>
      <c r="F108" s="62">
        <f>CZASY!Q104</f>
        <v>1973</v>
      </c>
      <c r="G108" s="62" t="str">
        <f>CZASY!R104</f>
        <v>K</v>
      </c>
      <c r="H108" s="60">
        <f>COUNTIF($G$9:G108,G108)</f>
        <v>24</v>
      </c>
      <c r="I108" s="63">
        <f>CEILING(CZASY!K104,"00:00:01")</f>
        <v>0.042291666666666665</v>
      </c>
    </row>
    <row r="109" spans="1:9" s="64" customFormat="1" ht="14.25">
      <c r="A109" s="59">
        <v>101</v>
      </c>
      <c r="B109" s="60">
        <f>CZASY!L105</f>
        <v>19</v>
      </c>
      <c r="C109" s="61" t="str">
        <f>CZASY!M105</f>
        <v>HARA</v>
      </c>
      <c r="D109" s="61" t="str">
        <f>CZASY!N105</f>
        <v>ANNA</v>
      </c>
      <c r="E109" s="61">
        <f>IF(CZASY!O105=0,"",CZASY!O105)</f>
      </c>
      <c r="F109" s="62">
        <f>CZASY!Q105</f>
        <v>1979</v>
      </c>
      <c r="G109" s="62" t="str">
        <f>CZASY!R105</f>
        <v>K</v>
      </c>
      <c r="H109" s="60">
        <f>COUNTIF($G$9:G109,G109)</f>
        <v>25</v>
      </c>
      <c r="I109" s="63">
        <f>CEILING(CZASY!K105,"00:00:01")</f>
        <v>0.04303240740740741</v>
      </c>
    </row>
    <row r="110" spans="1:9" s="64" customFormat="1" ht="14.25">
      <c r="A110" s="59">
        <v>102</v>
      </c>
      <c r="B110" s="60">
        <f>CZASY!L106</f>
        <v>113</v>
      </c>
      <c r="C110" s="61" t="str">
        <f>CZASY!M106</f>
        <v>MISIURA</v>
      </c>
      <c r="D110" s="61" t="str">
        <f>CZASY!N106</f>
        <v>JOANNA</v>
      </c>
      <c r="E110" s="61" t="str">
        <f>IF(CZASY!O106=0,"",CZASY!O106)</f>
        <v>DARŁOWO</v>
      </c>
      <c r="F110" s="62">
        <f>CZASY!Q106</f>
        <v>0</v>
      </c>
      <c r="G110" s="62" t="str">
        <f>CZASY!R106</f>
        <v>K</v>
      </c>
      <c r="H110" s="60">
        <f>COUNTIF($G$9:G110,G110)</f>
        <v>26</v>
      </c>
      <c r="I110" s="63">
        <f>CEILING(CZASY!K106,"00:00:01")</f>
        <v>0.04351851851851852</v>
      </c>
    </row>
    <row r="111" spans="1:9" s="64" customFormat="1" ht="14.25">
      <c r="A111" s="59">
        <v>103</v>
      </c>
      <c r="B111" s="60">
        <f>CZASY!L107</f>
        <v>59</v>
      </c>
      <c r="C111" s="61" t="str">
        <f>CZASY!M107</f>
        <v>DESZCZ</v>
      </c>
      <c r="D111" s="61" t="str">
        <f>CZASY!N107</f>
        <v>MARIUSZ</v>
      </c>
      <c r="E111" s="61" t="str">
        <f>IF(CZASY!O107=0,"",CZASY!O107)</f>
        <v>DARŁOWO</v>
      </c>
      <c r="F111" s="62">
        <f>CZASY!Q107</f>
        <v>1965</v>
      </c>
      <c r="G111" s="62" t="str">
        <f>CZASY!R107</f>
        <v>M</v>
      </c>
      <c r="H111" s="60">
        <f>COUNTIF($G$9:G111,G111)</f>
        <v>77</v>
      </c>
      <c r="I111" s="63">
        <f>CEILING(CZASY!K107,"00:00:01")</f>
        <v>0.04364583333333333</v>
      </c>
    </row>
    <row r="112" spans="1:9" ht="14.25">
      <c r="A112" s="59">
        <v>104</v>
      </c>
      <c r="B112" s="60">
        <f>CZASY!L108</f>
        <v>82</v>
      </c>
      <c r="C112" s="61" t="str">
        <f>CZASY!M108</f>
        <v>GŁOGOWSKA</v>
      </c>
      <c r="D112" s="61" t="str">
        <f>CZASY!N108</f>
        <v>AGNIESZKA</v>
      </c>
      <c r="E112" s="61" t="str">
        <f>IF(CZASY!O108=0,"",CZASY!O108)</f>
        <v>DARŁOWO</v>
      </c>
      <c r="F112" s="62">
        <f>CZASY!Q108</f>
        <v>1971</v>
      </c>
      <c r="G112" s="62" t="str">
        <f>CZASY!R108</f>
        <v>K</v>
      </c>
      <c r="H112" s="60">
        <f>COUNTIF($G$9:G112,G112)</f>
        <v>27</v>
      </c>
      <c r="I112" s="63">
        <f>CEILING(CZASY!K108,"00:00:01")</f>
        <v>0.04440972222222222</v>
      </c>
    </row>
    <row r="113" spans="1:9" ht="14.25">
      <c r="A113" s="59">
        <v>105</v>
      </c>
      <c r="B113" s="60">
        <f>CZASY!L109</f>
        <v>33</v>
      </c>
      <c r="C113" s="61" t="str">
        <f>CZASY!M109</f>
        <v>KOSOWSKA-PACHURA</v>
      </c>
      <c r="D113" s="61" t="str">
        <f>CZASY!N109</f>
        <v>EWELINA</v>
      </c>
      <c r="E113" s="61" t="str">
        <f>IF(CZASY!O109=0,"",CZASY!O109)</f>
        <v>SIANÓW</v>
      </c>
      <c r="F113" s="62">
        <f>CZASY!Q109</f>
        <v>1986</v>
      </c>
      <c r="G113" s="62" t="str">
        <f>CZASY!R109</f>
        <v>K</v>
      </c>
      <c r="H113" s="60">
        <f>COUNTIF($G$9:G113,G113)</f>
        <v>28</v>
      </c>
      <c r="I113" s="63">
        <f>CEILING(CZASY!K109,"00:00:01")</f>
        <v>0.044502314814814814</v>
      </c>
    </row>
    <row r="114" spans="1:9" ht="14.25">
      <c r="A114" s="59">
        <v>106</v>
      </c>
      <c r="B114" s="60">
        <f>CZASY!L110</f>
        <v>6</v>
      </c>
      <c r="C114" s="61" t="str">
        <f>CZASY!M110</f>
        <v>KUC</v>
      </c>
      <c r="D114" s="61" t="str">
        <f>CZASY!N110</f>
        <v>SYLWIA</v>
      </c>
      <c r="E114" s="61" t="str">
        <f>IF(CZASY!O110=0,"",CZASY!O110)</f>
        <v>KOSZALIN</v>
      </c>
      <c r="F114" s="62">
        <f>CZASY!Q110</f>
        <v>1981</v>
      </c>
      <c r="G114" s="62" t="str">
        <f>CZASY!R110</f>
        <v>K</v>
      </c>
      <c r="H114" s="60">
        <f>COUNTIF($G$9:G114,G114)</f>
        <v>29</v>
      </c>
      <c r="I114" s="63">
        <f>CEILING(CZASY!K110,"00:00:01")</f>
        <v>0.044502314814814814</v>
      </c>
    </row>
    <row r="115" spans="1:9" ht="14.25">
      <c r="A115" s="59">
        <v>107</v>
      </c>
      <c r="B115" s="60">
        <f>CZASY!L111</f>
        <v>45</v>
      </c>
      <c r="C115" s="61" t="str">
        <f>CZASY!M111</f>
        <v>ADAMELAK</v>
      </c>
      <c r="D115" s="61" t="str">
        <f>CZASY!N111</f>
        <v>KRZYSZTOF</v>
      </c>
      <c r="E115" s="61" t="str">
        <f>IF(CZASY!O111=0,"",CZASY!O111)</f>
        <v>DARŁOWO</v>
      </c>
      <c r="F115" s="62">
        <f>CZASY!Q111</f>
        <v>1975</v>
      </c>
      <c r="G115" s="62" t="str">
        <f>CZASY!R111</f>
        <v>M</v>
      </c>
      <c r="H115" s="60">
        <f>COUNTIF($G$9:G115,G115)</f>
        <v>78</v>
      </c>
      <c r="I115" s="63">
        <f>CEILING(CZASY!K111,"00:00:01")</f>
        <v>0.04555555555555555</v>
      </c>
    </row>
    <row r="116" spans="1:9" ht="14.25">
      <c r="A116" s="59">
        <v>108</v>
      </c>
      <c r="B116" s="60">
        <f>CZASY!L112</f>
        <v>101</v>
      </c>
      <c r="C116" s="61" t="str">
        <f>CZASY!M112</f>
        <v>TELESIEWICZ</v>
      </c>
      <c r="D116" s="61" t="str">
        <f>CZASY!N112</f>
        <v>HENRYK</v>
      </c>
      <c r="E116" s="61" t="str">
        <f>IF(CZASY!O112=0,"",CZASY!O112)</f>
        <v>SŁAWNO</v>
      </c>
      <c r="F116" s="62">
        <f>CZASY!Q112</f>
        <v>1947</v>
      </c>
      <c r="G116" s="62" t="str">
        <f>CZASY!R112</f>
        <v>M</v>
      </c>
      <c r="H116" s="60">
        <f>COUNTIF($G$9:G116,G116)</f>
        <v>79</v>
      </c>
      <c r="I116" s="63">
        <f>CEILING(CZASY!K112,"00:00:01")</f>
        <v>0.04577546296296296</v>
      </c>
    </row>
    <row r="118" ht="20.25">
      <c r="B118" s="80" t="s">
        <v>45</v>
      </c>
    </row>
  </sheetData>
  <sheetProtection/>
  <autoFilter ref="A8:I51"/>
  <printOptions/>
  <pageMargins left="0.7086614173228347" right="0.7086614173228347" top="0.31496062992125984" bottom="0.7480314960629921" header="0.31496062992125984" footer="0.31496062992125984"/>
  <pageSetup horizontalDpi="600" verticalDpi="600" orientation="portrait" paperSize="9" scale="68" r:id="rId1"/>
  <headerFooter>
    <oddFooter>&amp;CPomiar czasu: iNet Technology Piotr Kołodziejczyk tel: 602 494 313&amp;R&amp;P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2:G22"/>
  <sheetViews>
    <sheetView zoomScalePageLayoutView="0" workbookViewId="0" topLeftCell="A1">
      <selection activeCell="D23" sqref="D23"/>
    </sheetView>
  </sheetViews>
  <sheetFormatPr defaultColWidth="8.796875" defaultRowHeight="14.25"/>
  <cols>
    <col min="3" max="3" width="12.59765625" style="0" customWidth="1"/>
    <col min="4" max="4" width="9" style="32" customWidth="1"/>
  </cols>
  <sheetData>
    <row r="2" spans="1:7" ht="15">
      <c r="A2" s="86" t="s">
        <v>36</v>
      </c>
      <c r="B2" s="87"/>
      <c r="C2" s="88"/>
      <c r="D2" s="35"/>
      <c r="E2" s="86" t="s">
        <v>37</v>
      </c>
      <c r="F2" s="87"/>
      <c r="G2" s="88"/>
    </row>
    <row r="3" spans="1:7" ht="14.25">
      <c r="A3" s="32" t="s">
        <v>34</v>
      </c>
      <c r="B3" s="32" t="s">
        <v>35</v>
      </c>
      <c r="C3" s="32" t="s">
        <v>38</v>
      </c>
      <c r="E3" s="32" t="s">
        <v>34</v>
      </c>
      <c r="F3" s="32" t="s">
        <v>35</v>
      </c>
      <c r="G3" s="32" t="s">
        <v>38</v>
      </c>
    </row>
    <row r="4" spans="1:7" ht="14.25">
      <c r="A4" s="22">
        <v>1998</v>
      </c>
      <c r="B4" s="22">
        <v>1995</v>
      </c>
      <c r="C4" s="23" t="s">
        <v>5</v>
      </c>
      <c r="E4" s="22">
        <v>1998</v>
      </c>
      <c r="F4" s="22">
        <v>1985</v>
      </c>
      <c r="G4" s="23" t="s">
        <v>20</v>
      </c>
    </row>
    <row r="5" spans="1:7" ht="14.25">
      <c r="A5" s="22">
        <v>1994</v>
      </c>
      <c r="B5" s="22">
        <v>1985</v>
      </c>
      <c r="C5" s="23" t="s">
        <v>13</v>
      </c>
      <c r="E5" s="22">
        <v>1984</v>
      </c>
      <c r="F5" s="22">
        <v>1975</v>
      </c>
      <c r="G5" s="23" t="s">
        <v>21</v>
      </c>
    </row>
    <row r="6" spans="1:7" ht="14.25">
      <c r="A6" s="22">
        <v>1984</v>
      </c>
      <c r="B6" s="22">
        <v>1975</v>
      </c>
      <c r="C6" s="23" t="s">
        <v>14</v>
      </c>
      <c r="E6" s="22">
        <v>1974</v>
      </c>
      <c r="F6" s="22">
        <v>1965</v>
      </c>
      <c r="G6" s="23" t="s">
        <v>23</v>
      </c>
    </row>
    <row r="7" spans="1:7" ht="14.25">
      <c r="A7" s="22">
        <v>1974</v>
      </c>
      <c r="B7" s="22">
        <v>1965</v>
      </c>
      <c r="C7" s="23" t="s">
        <v>18</v>
      </c>
      <c r="E7" s="22">
        <v>1964</v>
      </c>
      <c r="F7" s="22">
        <v>1955</v>
      </c>
      <c r="G7" s="23" t="s">
        <v>22</v>
      </c>
    </row>
    <row r="8" spans="1:7" ht="14.25">
      <c r="A8" s="22">
        <v>1964</v>
      </c>
      <c r="B8" s="22">
        <v>1955</v>
      </c>
      <c r="C8" s="23" t="s">
        <v>17</v>
      </c>
      <c r="E8" s="22">
        <v>1954</v>
      </c>
      <c r="F8" s="22"/>
      <c r="G8" s="23" t="s">
        <v>42</v>
      </c>
    </row>
    <row r="9" spans="1:7" ht="14.25">
      <c r="A9" s="22">
        <v>1954</v>
      </c>
      <c r="B9" s="22">
        <v>1945</v>
      </c>
      <c r="C9" s="23" t="s">
        <v>19</v>
      </c>
      <c r="E9" s="22"/>
      <c r="F9" s="22"/>
      <c r="G9" s="23"/>
    </row>
    <row r="10" spans="1:7" ht="14.25">
      <c r="A10" s="22">
        <v>1944</v>
      </c>
      <c r="B10" s="22"/>
      <c r="C10" s="23" t="s">
        <v>47</v>
      </c>
      <c r="E10" s="22"/>
      <c r="F10" s="22"/>
      <c r="G10" s="23"/>
    </row>
    <row r="11" spans="1:7" ht="14.25">
      <c r="A11" s="22"/>
      <c r="B11" s="22"/>
      <c r="C11" s="23"/>
      <c r="E11" s="24"/>
      <c r="F11" s="24"/>
      <c r="G11" s="65"/>
    </row>
    <row r="12" spans="1:7" ht="14.25">
      <c r="A12" s="22"/>
      <c r="B12" s="22"/>
      <c r="C12" s="23"/>
      <c r="E12" s="24"/>
      <c r="F12" s="24"/>
      <c r="G12" s="65"/>
    </row>
    <row r="13" spans="1:3" ht="14.25">
      <c r="A13" s="32"/>
      <c r="B13" s="32"/>
      <c r="C13" s="32"/>
    </row>
    <row r="14" spans="1:4" ht="14.25">
      <c r="A14" s="32"/>
      <c r="C14" s="32"/>
      <c r="D14"/>
    </row>
    <row r="15" spans="1:4" ht="14.25">
      <c r="A15" s="32"/>
      <c r="C15" s="32"/>
      <c r="D15"/>
    </row>
    <row r="16" spans="3:4" ht="14.25">
      <c r="C16" s="32"/>
      <c r="D16"/>
    </row>
    <row r="17" spans="3:4" ht="14.25">
      <c r="C17" s="32"/>
      <c r="D17"/>
    </row>
    <row r="18" spans="3:4" ht="14.25">
      <c r="C18" s="32"/>
      <c r="D18"/>
    </row>
    <row r="19" spans="3:4" ht="14.25">
      <c r="C19" s="32"/>
      <c r="D19"/>
    </row>
    <row r="20" spans="3:4" ht="14.25">
      <c r="C20" s="32"/>
      <c r="D20"/>
    </row>
    <row r="21" spans="3:4" ht="14.25">
      <c r="C21" s="32"/>
      <c r="D21"/>
    </row>
    <row r="22" spans="3:4" ht="14.25">
      <c r="C22" s="32"/>
      <c r="D22"/>
    </row>
  </sheetData>
  <sheetProtection/>
  <mergeCells count="2">
    <mergeCell ref="A2:C2"/>
    <mergeCell ref="E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38"/>
  <sheetViews>
    <sheetView zoomScalePageLayoutView="0" workbookViewId="0" topLeftCell="A1">
      <selection activeCell="G24" sqref="G24"/>
    </sheetView>
  </sheetViews>
  <sheetFormatPr defaultColWidth="8.796875" defaultRowHeight="14.25"/>
  <cols>
    <col min="1" max="1" width="8.3984375" style="0" bestFit="1" customWidth="1"/>
    <col min="2" max="2" width="1.8984375" style="0" customWidth="1"/>
    <col min="3" max="3" width="9.19921875" style="0" customWidth="1"/>
    <col min="4" max="4" width="3.8984375" style="0" customWidth="1"/>
    <col min="5" max="5" width="10.3984375" style="79" bestFit="1" customWidth="1"/>
    <col min="6" max="6" width="1.8984375" style="0" bestFit="1" customWidth="1"/>
    <col min="7" max="7" width="7.3984375" style="0" bestFit="1" customWidth="1"/>
    <col min="8" max="8" width="1.8984375" style="0" bestFit="1" customWidth="1"/>
    <col min="12" max="12" width="9" style="78" customWidth="1"/>
    <col min="13" max="13" width="10.19921875" style="0" bestFit="1" customWidth="1"/>
    <col min="14" max="14" width="10.19921875" style="78" customWidth="1"/>
    <col min="15" max="15" width="10.19921875" style="0" bestFit="1" customWidth="1"/>
    <col min="20" max="20" width="10.3984375" style="0" bestFit="1" customWidth="1"/>
  </cols>
  <sheetData>
    <row r="1" s="78" customFormat="1" ht="40.5" customHeight="1">
      <c r="E1" s="79"/>
    </row>
    <row r="2" spans="1:17" ht="14.25">
      <c r="A2" t="s">
        <v>33</v>
      </c>
      <c r="B2">
        <v>7</v>
      </c>
      <c r="C2" t="s">
        <v>49</v>
      </c>
      <c r="D2">
        <v>2</v>
      </c>
      <c r="E2" s="79">
        <v>0.004498263888888889</v>
      </c>
      <c r="F2">
        <v>1</v>
      </c>
      <c r="G2" t="s">
        <v>44</v>
      </c>
      <c r="H2">
        <v>1</v>
      </c>
      <c r="K2" s="23" t="s">
        <v>48</v>
      </c>
      <c r="M2" s="22">
        <v>1</v>
      </c>
      <c r="O2" s="22">
        <v>2</v>
      </c>
      <c r="Q2" s="22">
        <v>3</v>
      </c>
    </row>
    <row r="3" spans="1:15" ht="14.25">
      <c r="A3" t="s">
        <v>33</v>
      </c>
      <c r="B3">
        <v>18</v>
      </c>
      <c r="C3" t="s">
        <v>49</v>
      </c>
      <c r="D3">
        <v>2</v>
      </c>
      <c r="E3" s="79">
        <v>0.00486875</v>
      </c>
      <c r="F3">
        <v>2</v>
      </c>
      <c r="G3" t="s">
        <v>44</v>
      </c>
      <c r="H3">
        <v>1</v>
      </c>
      <c r="K3">
        <v>2</v>
      </c>
      <c r="M3" s="78"/>
      <c r="O3" t="e">
        <f>_xlfn.SUMIFS(#REF!,$D$2:$D$21,K3,$F$2:$F$21,$O$2)</f>
        <v>#REF!</v>
      </c>
    </row>
    <row r="4" spans="1:15" ht="14.25">
      <c r="A4" t="s">
        <v>33</v>
      </c>
      <c r="B4">
        <v>20</v>
      </c>
      <c r="C4" t="s">
        <v>49</v>
      </c>
      <c r="D4">
        <v>4</v>
      </c>
      <c r="E4" s="79">
        <v>0.004911342592592592</v>
      </c>
      <c r="F4">
        <v>1</v>
      </c>
      <c r="G4" t="s">
        <v>44</v>
      </c>
      <c r="H4">
        <v>1</v>
      </c>
      <c r="K4">
        <v>4</v>
      </c>
      <c r="M4" s="78" t="e">
        <f>_xlfn.SUMIFS(#REF!,$D$2:$D$21,K4,$F$2:$F$21,$M$2)</f>
        <v>#REF!</v>
      </c>
      <c r="O4" s="78" t="e">
        <f>_xlfn.SUMIFS(#REF!,$D$2:$D$21,K4,$F$2:$F$21,$O$2)</f>
        <v>#REF!</v>
      </c>
    </row>
    <row r="5" spans="1:15" ht="14.25">
      <c r="A5" t="s">
        <v>33</v>
      </c>
      <c r="B5">
        <v>2</v>
      </c>
      <c r="C5" t="s">
        <v>49</v>
      </c>
      <c r="D5">
        <v>4</v>
      </c>
      <c r="E5" s="79">
        <v>2</v>
      </c>
      <c r="F5">
        <v>2</v>
      </c>
      <c r="G5" t="s">
        <v>44</v>
      </c>
      <c r="H5">
        <v>2</v>
      </c>
      <c r="K5">
        <v>6</v>
      </c>
      <c r="M5" s="78" t="e">
        <f>_xlfn.SUMIFS(#REF!,$D$2:$D$21,K5,$F$2:$F$21,$M$2)</f>
        <v>#REF!</v>
      </c>
      <c r="O5" s="78" t="e">
        <f>_xlfn.SUMIFS(#REF!,$D$2:$D$21,K5,$F$2:$F$21,$O$2)</f>
        <v>#REF!</v>
      </c>
    </row>
    <row r="6" spans="1:15" ht="14.25">
      <c r="A6" t="s">
        <v>33</v>
      </c>
      <c r="B6">
        <v>13</v>
      </c>
      <c r="C6" t="s">
        <v>49</v>
      </c>
      <c r="D6">
        <v>6</v>
      </c>
      <c r="E6" s="79">
        <v>0.0046358796296296296</v>
      </c>
      <c r="F6">
        <v>1</v>
      </c>
      <c r="G6" t="s">
        <v>44</v>
      </c>
      <c r="H6">
        <v>2</v>
      </c>
      <c r="K6">
        <v>8</v>
      </c>
      <c r="M6" s="78" t="e">
        <f>_xlfn.SUMIFS(#REF!,$D$2:$D$21,K6,$F$2:$F$21,$M$2)</f>
        <v>#REF!</v>
      </c>
      <c r="O6" s="78" t="e">
        <f>_xlfn.SUMIFS(#REF!,$D$2:$D$21,K6,$F$2:$F$21,$O$2)</f>
        <v>#REF!</v>
      </c>
    </row>
    <row r="7" spans="1:15" ht="14.25">
      <c r="A7" t="s">
        <v>33</v>
      </c>
      <c r="B7">
        <v>16</v>
      </c>
      <c r="C7" t="s">
        <v>49</v>
      </c>
      <c r="D7">
        <v>6</v>
      </c>
      <c r="E7" s="79">
        <v>0.0048201388888888886</v>
      </c>
      <c r="F7">
        <v>2</v>
      </c>
      <c r="G7" t="s">
        <v>44</v>
      </c>
      <c r="H7">
        <v>2</v>
      </c>
      <c r="K7">
        <v>10</v>
      </c>
      <c r="M7" s="78" t="e">
        <f>_xlfn.SUMIFS(#REF!,$D$2:$D$21,K7,$F$2:$F$21,$M$2)</f>
        <v>#REF!</v>
      </c>
      <c r="O7" s="78" t="e">
        <f>_xlfn.SUMIFS(#REF!,$D$2:$D$21,K7,$F$2:$F$21,$O$2)</f>
        <v>#REF!</v>
      </c>
    </row>
    <row r="8" spans="1:15" ht="14.25">
      <c r="A8" t="s">
        <v>33</v>
      </c>
      <c r="B8">
        <v>6</v>
      </c>
      <c r="C8" t="s">
        <v>49</v>
      </c>
      <c r="D8">
        <v>8</v>
      </c>
      <c r="E8" s="79">
        <v>0.0044681712962962965</v>
      </c>
      <c r="F8">
        <v>1</v>
      </c>
      <c r="G8" t="s">
        <v>44</v>
      </c>
      <c r="H8">
        <v>2</v>
      </c>
      <c r="K8">
        <v>12</v>
      </c>
      <c r="M8" s="78" t="e">
        <f>_xlfn.SUMIFS(#REF!,$D$2:$D$21,K8,$F$2:$F$21,$M$2)</f>
        <v>#REF!</v>
      </c>
      <c r="O8" s="78" t="e">
        <f>_xlfn.SUMIFS(#REF!,$D$2:$D$21,K8,$F$2:$F$21,$O$2)</f>
        <v>#REF!</v>
      </c>
    </row>
    <row r="9" spans="1:15" ht="14.25">
      <c r="A9" t="s">
        <v>33</v>
      </c>
      <c r="B9">
        <v>5</v>
      </c>
      <c r="C9" t="s">
        <v>49</v>
      </c>
      <c r="D9">
        <v>8</v>
      </c>
      <c r="E9" s="79">
        <v>5</v>
      </c>
      <c r="F9">
        <v>2</v>
      </c>
      <c r="G9" t="s">
        <v>44</v>
      </c>
      <c r="H9">
        <v>1</v>
      </c>
      <c r="K9">
        <v>12</v>
      </c>
      <c r="M9" s="78" t="e">
        <f>_xlfn.SUMIFS(#REF!,$D$2:$D$21,K9,$F$2:$F$21,$M$2)</f>
        <v>#REF!</v>
      </c>
      <c r="O9" s="78" t="e">
        <f>_xlfn.SUMIFS(#REF!,$D$2:$D$21,K9,$F$2:$F$21,$O$2)</f>
        <v>#REF!</v>
      </c>
    </row>
    <row r="10" spans="1:15" ht="14.25">
      <c r="A10" t="s">
        <v>33</v>
      </c>
      <c r="B10">
        <v>1</v>
      </c>
      <c r="C10" t="s">
        <v>49</v>
      </c>
      <c r="D10">
        <v>10</v>
      </c>
      <c r="E10" s="79">
        <v>1</v>
      </c>
      <c r="F10">
        <v>1</v>
      </c>
      <c r="G10" t="s">
        <v>44</v>
      </c>
      <c r="H10">
        <v>2</v>
      </c>
      <c r="K10">
        <v>14</v>
      </c>
      <c r="M10" s="78" t="e">
        <f>_xlfn.SUMIFS(#REF!,$D$2:$D$21,K10,$F$2:$F$21,$M$2)</f>
        <v>#REF!</v>
      </c>
      <c r="O10" s="78" t="e">
        <f>_xlfn.SUMIFS(#REF!,$D$2:$D$21,K10,$F$2:$F$21,$O$2)</f>
        <v>#REF!</v>
      </c>
    </row>
    <row r="11" spans="1:15" ht="14.25">
      <c r="A11" t="s">
        <v>33</v>
      </c>
      <c r="B11">
        <v>19</v>
      </c>
      <c r="C11" t="s">
        <v>49</v>
      </c>
      <c r="D11">
        <v>10</v>
      </c>
      <c r="E11" s="79">
        <v>0.00488125</v>
      </c>
      <c r="F11">
        <v>2</v>
      </c>
      <c r="G11" t="s">
        <v>44</v>
      </c>
      <c r="H11">
        <v>1</v>
      </c>
      <c r="K11">
        <v>16</v>
      </c>
      <c r="M11" s="78" t="e">
        <f>_xlfn.SUMIFS(#REF!,$D$2:$D$21,K11,$F$2:$F$21,$M$2)</f>
        <v>#REF!</v>
      </c>
      <c r="O11" s="78" t="e">
        <f>_xlfn.SUMIFS(#REF!,$D$2:$D$21,K11,$F$2:$F$21,$O$2)</f>
        <v>#REF!</v>
      </c>
    </row>
    <row r="12" spans="1:15" ht="14.25">
      <c r="A12" t="s">
        <v>33</v>
      </c>
      <c r="B12">
        <v>12</v>
      </c>
      <c r="C12" t="s">
        <v>49</v>
      </c>
      <c r="D12" s="78">
        <v>12</v>
      </c>
      <c r="E12" s="79">
        <v>0.004632175925925926</v>
      </c>
      <c r="F12">
        <v>1</v>
      </c>
      <c r="G12" t="s">
        <v>44</v>
      </c>
      <c r="H12">
        <v>1</v>
      </c>
      <c r="K12">
        <v>18</v>
      </c>
      <c r="M12" s="78" t="e">
        <f>_xlfn.SUMIFS(#REF!,$D$2:$D$21,K12,$F$2:$F$21,$M$2)</f>
        <v>#REF!</v>
      </c>
      <c r="O12" s="78" t="e">
        <f>_xlfn.SUMIFS(#REF!,$D$2:$D$21,K12,$F$2:$F$21,$O$2)</f>
        <v>#REF!</v>
      </c>
    </row>
    <row r="13" spans="1:15" ht="14.25">
      <c r="A13" t="s">
        <v>33</v>
      </c>
      <c r="B13">
        <v>8</v>
      </c>
      <c r="C13" t="s">
        <v>49</v>
      </c>
      <c r="D13" s="78">
        <v>12</v>
      </c>
      <c r="E13" s="79">
        <v>0.0045589120370370375</v>
      </c>
      <c r="F13">
        <v>2</v>
      </c>
      <c r="G13" t="s">
        <v>44</v>
      </c>
      <c r="H13">
        <v>1</v>
      </c>
      <c r="K13">
        <v>12</v>
      </c>
      <c r="M13" s="78" t="e">
        <f>_xlfn.SUMIFS(#REF!,$D$2:$D$21,K13,$F$2:$F$21,$M$2)</f>
        <v>#REF!</v>
      </c>
      <c r="O13" s="78" t="e">
        <f>_xlfn.SUMIFS(#REF!,$D$2:$D$21,K13,$F$2:$F$21,$O$2)</f>
        <v>#REF!</v>
      </c>
    </row>
    <row r="14" spans="1:15" ht="14.25">
      <c r="A14" t="s">
        <v>33</v>
      </c>
      <c r="B14">
        <v>15</v>
      </c>
      <c r="C14" t="s">
        <v>49</v>
      </c>
      <c r="D14" s="78">
        <v>12</v>
      </c>
      <c r="E14" s="79">
        <v>0.004659722222222222</v>
      </c>
      <c r="F14">
        <v>1</v>
      </c>
      <c r="G14" t="s">
        <v>44</v>
      </c>
      <c r="H14">
        <v>2</v>
      </c>
      <c r="K14">
        <v>12</v>
      </c>
      <c r="M14" s="78" t="e">
        <f>_xlfn.SUMIFS(#REF!,$D$2:$D$21,K14,$F$2:$F$21,$M$2)</f>
        <v>#REF!</v>
      </c>
      <c r="O14" s="78" t="e">
        <f>_xlfn.SUMIFS(#REF!,$D$2:$D$21,K14,$F$2:$F$21,$O$2)</f>
        <v>#REF!</v>
      </c>
    </row>
    <row r="15" spans="1:15" ht="14.25">
      <c r="A15" t="s">
        <v>33</v>
      </c>
      <c r="B15">
        <v>9</v>
      </c>
      <c r="C15" t="s">
        <v>49</v>
      </c>
      <c r="D15" s="78">
        <v>14</v>
      </c>
      <c r="E15" s="79">
        <v>0.004615625</v>
      </c>
      <c r="F15">
        <v>2</v>
      </c>
      <c r="G15" t="s">
        <v>44</v>
      </c>
      <c r="H15">
        <v>2</v>
      </c>
      <c r="K15">
        <v>12</v>
      </c>
      <c r="M15" s="78" t="e">
        <f>_xlfn.SUMIFS(#REF!,$D$2:$D$21,K15,$F$2:$F$21,$M$2)</f>
        <v>#REF!</v>
      </c>
      <c r="O15" s="78" t="e">
        <f>_xlfn.SUMIFS(#REF!,$D$2:$D$21,K15,$F$2:$F$21,$O$2)</f>
        <v>#REF!</v>
      </c>
    </row>
    <row r="16" spans="1:13" ht="14.25">
      <c r="A16" t="s">
        <v>33</v>
      </c>
      <c r="B16">
        <v>11</v>
      </c>
      <c r="C16" t="s">
        <v>49</v>
      </c>
      <c r="D16" s="78">
        <v>14</v>
      </c>
      <c r="E16" s="79">
        <v>0.004629398148148148</v>
      </c>
      <c r="F16">
        <v>1</v>
      </c>
      <c r="G16" t="s">
        <v>44</v>
      </c>
      <c r="H16">
        <v>4</v>
      </c>
      <c r="M16" s="78"/>
    </row>
    <row r="17" spans="1:13" ht="14.25">
      <c r="A17" t="s">
        <v>33</v>
      </c>
      <c r="B17">
        <v>3</v>
      </c>
      <c r="C17" t="s">
        <v>49</v>
      </c>
      <c r="D17" s="78">
        <v>16</v>
      </c>
      <c r="E17" s="79">
        <v>3</v>
      </c>
      <c r="F17">
        <v>2</v>
      </c>
      <c r="G17" t="s">
        <v>44</v>
      </c>
      <c r="H17">
        <v>4</v>
      </c>
      <c r="M17" s="78"/>
    </row>
    <row r="18" spans="1:13" ht="14.25">
      <c r="A18" t="s">
        <v>33</v>
      </c>
      <c r="B18">
        <v>4</v>
      </c>
      <c r="C18" t="s">
        <v>49</v>
      </c>
      <c r="D18" s="78">
        <v>16</v>
      </c>
      <c r="E18" s="79">
        <v>4</v>
      </c>
      <c r="F18">
        <v>1</v>
      </c>
      <c r="G18" t="s">
        <v>44</v>
      </c>
      <c r="H18">
        <v>2</v>
      </c>
      <c r="M18" s="78"/>
    </row>
    <row r="19" spans="1:13" ht="14.25">
      <c r="A19" t="s">
        <v>33</v>
      </c>
      <c r="B19">
        <v>10</v>
      </c>
      <c r="C19" t="s">
        <v>49</v>
      </c>
      <c r="D19" s="78">
        <v>18</v>
      </c>
      <c r="E19" s="79">
        <v>0.004621990740740741</v>
      </c>
      <c r="F19">
        <v>2</v>
      </c>
      <c r="G19" t="s">
        <v>44</v>
      </c>
      <c r="H19">
        <v>2</v>
      </c>
      <c r="M19" s="78"/>
    </row>
    <row r="20" spans="1:13" ht="14.25">
      <c r="A20" t="s">
        <v>33</v>
      </c>
      <c r="B20">
        <v>14</v>
      </c>
      <c r="C20" t="s">
        <v>49</v>
      </c>
      <c r="D20" s="78">
        <v>18</v>
      </c>
      <c r="E20" s="79">
        <v>0.004654166666666667</v>
      </c>
      <c r="F20">
        <v>1</v>
      </c>
      <c r="G20" t="s">
        <v>44</v>
      </c>
      <c r="H20">
        <v>4</v>
      </c>
      <c r="M20" s="78"/>
    </row>
    <row r="21" spans="1:13" ht="14.25">
      <c r="A21" t="s">
        <v>33</v>
      </c>
      <c r="B21">
        <v>17</v>
      </c>
      <c r="C21" t="s">
        <v>49</v>
      </c>
      <c r="D21" s="78">
        <v>20</v>
      </c>
      <c r="E21" s="79">
        <v>0.004829398148148148</v>
      </c>
      <c r="F21">
        <v>1</v>
      </c>
      <c r="G21" t="s">
        <v>44</v>
      </c>
      <c r="H21">
        <v>1</v>
      </c>
      <c r="M21" s="78"/>
    </row>
    <row r="36" spans="1:8" ht="14.25">
      <c r="A36" t="s">
        <v>33</v>
      </c>
      <c r="B36">
        <v>3</v>
      </c>
      <c r="C36" t="s">
        <v>49</v>
      </c>
      <c r="D36">
        <v>682</v>
      </c>
      <c r="E36" s="79">
        <v>0.007026851851851851</v>
      </c>
      <c r="F36">
        <v>1</v>
      </c>
      <c r="G36" t="s">
        <v>44</v>
      </c>
      <c r="H36">
        <v>2</v>
      </c>
    </row>
    <row r="37" spans="1:8" ht="14.25">
      <c r="A37" t="s">
        <v>33</v>
      </c>
      <c r="B37">
        <v>4</v>
      </c>
      <c r="C37" t="s">
        <v>49</v>
      </c>
      <c r="D37">
        <v>483</v>
      </c>
      <c r="E37" s="79">
        <v>0.007089351851851851</v>
      </c>
      <c r="F37">
        <v>1</v>
      </c>
      <c r="G37" t="s">
        <v>44</v>
      </c>
      <c r="H37">
        <v>2</v>
      </c>
    </row>
    <row r="38" spans="1:8" ht="14.25">
      <c r="A38" t="s">
        <v>33</v>
      </c>
      <c r="B38">
        <v>5</v>
      </c>
      <c r="C38" t="s">
        <v>49</v>
      </c>
      <c r="D38">
        <v>38</v>
      </c>
      <c r="E38" s="79">
        <v>0.008187962962962963</v>
      </c>
      <c r="F38">
        <v>1</v>
      </c>
      <c r="G38" t="s">
        <v>44</v>
      </c>
      <c r="H38">
        <v>2</v>
      </c>
    </row>
  </sheetData>
  <sheetProtection/>
  <autoFilter ref="A2:H21"/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90">
      <selection activeCell="A102" sqref="A102:H108"/>
    </sheetView>
  </sheetViews>
  <sheetFormatPr defaultColWidth="8.796875" defaultRowHeight="14.25"/>
  <cols>
    <col min="1" max="1" width="8.3984375" style="0" bestFit="1" customWidth="1"/>
    <col min="2" max="2" width="1.8984375" style="0" customWidth="1"/>
    <col min="3" max="3" width="10.59765625" style="0" bestFit="1" customWidth="1"/>
    <col min="4" max="4" width="3.8984375" style="0" bestFit="1" customWidth="1"/>
    <col min="5" max="5" width="10.3984375" style="79" bestFit="1" customWidth="1"/>
    <col min="6" max="6" width="1.8984375" style="0" bestFit="1" customWidth="1"/>
    <col min="7" max="7" width="7.3984375" style="0" bestFit="1" customWidth="1"/>
    <col min="8" max="8" width="1.8984375" style="0" bestFit="1" customWidth="1"/>
  </cols>
  <sheetData>
    <row r="1" spans="1:8" ht="14.25">
      <c r="A1" t="s">
        <v>33</v>
      </c>
      <c r="B1">
        <v>1</v>
      </c>
      <c r="C1" t="s">
        <v>295</v>
      </c>
      <c r="D1">
        <v>113</v>
      </c>
      <c r="E1" s="79">
        <v>0.022750115740740737</v>
      </c>
      <c r="F1">
        <v>1</v>
      </c>
      <c r="G1" t="s">
        <v>44</v>
      </c>
      <c r="H1">
        <v>8</v>
      </c>
    </row>
    <row r="2" spans="1:8" ht="14.25">
      <c r="A2" t="s">
        <v>33</v>
      </c>
      <c r="B2">
        <v>2</v>
      </c>
      <c r="C2" t="s">
        <v>295</v>
      </c>
      <c r="D2">
        <v>50</v>
      </c>
      <c r="E2" s="79">
        <v>0.023664351851851853</v>
      </c>
      <c r="F2">
        <v>1</v>
      </c>
      <c r="G2" t="s">
        <v>44</v>
      </c>
      <c r="H2">
        <v>4</v>
      </c>
    </row>
    <row r="3" spans="1:8" ht="14.25">
      <c r="A3" t="s">
        <v>33</v>
      </c>
      <c r="B3">
        <v>3</v>
      </c>
      <c r="C3" t="s">
        <v>295</v>
      </c>
      <c r="D3">
        <v>601</v>
      </c>
      <c r="E3" s="79">
        <v>0.023698958333333336</v>
      </c>
      <c r="F3">
        <v>1</v>
      </c>
      <c r="G3" t="s">
        <v>44</v>
      </c>
      <c r="H3">
        <v>4</v>
      </c>
    </row>
    <row r="4" spans="1:8" ht="14.25">
      <c r="A4" t="s">
        <v>33</v>
      </c>
      <c r="B4">
        <v>4</v>
      </c>
      <c r="C4" t="s">
        <v>295</v>
      </c>
      <c r="D4">
        <v>645</v>
      </c>
      <c r="E4" s="79">
        <v>0.024577314814814816</v>
      </c>
      <c r="F4">
        <v>1</v>
      </c>
      <c r="G4" t="s">
        <v>44</v>
      </c>
      <c r="H4">
        <v>1</v>
      </c>
    </row>
    <row r="5" spans="1:8" ht="14.25">
      <c r="A5" t="s">
        <v>33</v>
      </c>
      <c r="B5">
        <v>1</v>
      </c>
      <c r="C5" t="s">
        <v>295</v>
      </c>
      <c r="D5">
        <v>103</v>
      </c>
      <c r="E5" s="79">
        <v>0.025560300925925924</v>
      </c>
      <c r="F5">
        <v>1</v>
      </c>
      <c r="G5" t="s">
        <v>44</v>
      </c>
      <c r="H5">
        <v>1</v>
      </c>
    </row>
    <row r="6" spans="1:8" ht="14.25">
      <c r="A6" t="s">
        <v>33</v>
      </c>
      <c r="B6">
        <v>2</v>
      </c>
      <c r="C6" t="s">
        <v>295</v>
      </c>
      <c r="D6">
        <v>48</v>
      </c>
      <c r="E6" s="79">
        <v>0.026989467592592593</v>
      </c>
      <c r="F6">
        <v>1</v>
      </c>
      <c r="G6" t="s">
        <v>44</v>
      </c>
      <c r="H6">
        <v>4</v>
      </c>
    </row>
    <row r="7" spans="1:8" ht="14.25">
      <c r="A7" t="s">
        <v>33</v>
      </c>
      <c r="B7">
        <v>3</v>
      </c>
      <c r="C7" t="s">
        <v>295</v>
      </c>
      <c r="D7">
        <v>161</v>
      </c>
      <c r="E7" s="79">
        <v>0.027442361111111115</v>
      </c>
      <c r="F7">
        <v>1</v>
      </c>
      <c r="G7" t="s">
        <v>44</v>
      </c>
      <c r="H7">
        <v>4</v>
      </c>
    </row>
    <row r="8" spans="1:8" ht="14.25">
      <c r="A8" t="s">
        <v>33</v>
      </c>
      <c r="B8">
        <v>4</v>
      </c>
      <c r="C8" t="s">
        <v>295</v>
      </c>
      <c r="D8">
        <v>577</v>
      </c>
      <c r="E8" s="79">
        <v>0.027613425925925927</v>
      </c>
      <c r="F8">
        <v>1</v>
      </c>
      <c r="G8" t="s">
        <v>44</v>
      </c>
      <c r="H8">
        <v>4</v>
      </c>
    </row>
    <row r="9" spans="1:8" ht="14.25">
      <c r="A9" t="s">
        <v>33</v>
      </c>
      <c r="B9">
        <v>5</v>
      </c>
      <c r="C9" t="s">
        <v>295</v>
      </c>
      <c r="D9">
        <v>133</v>
      </c>
      <c r="E9" s="79">
        <v>0.02765925925925926</v>
      </c>
      <c r="F9">
        <v>1</v>
      </c>
      <c r="G9" t="s">
        <v>44</v>
      </c>
      <c r="H9">
        <v>4</v>
      </c>
    </row>
    <row r="10" spans="1:8" ht="14.25">
      <c r="A10" t="s">
        <v>33</v>
      </c>
      <c r="B10">
        <v>6</v>
      </c>
      <c r="C10" t="s">
        <v>295</v>
      </c>
      <c r="D10">
        <v>295</v>
      </c>
      <c r="E10" s="79">
        <v>0.027692361111111116</v>
      </c>
      <c r="F10">
        <v>1</v>
      </c>
      <c r="G10" t="s">
        <v>44</v>
      </c>
      <c r="H10">
        <v>4</v>
      </c>
    </row>
    <row r="11" spans="1:8" ht="14.25">
      <c r="A11" t="s">
        <v>33</v>
      </c>
      <c r="B11">
        <v>7</v>
      </c>
      <c r="C11" t="s">
        <v>295</v>
      </c>
      <c r="D11">
        <v>12</v>
      </c>
      <c r="E11" s="79">
        <v>0.027979282407407408</v>
      </c>
      <c r="F11">
        <v>1</v>
      </c>
      <c r="G11" t="s">
        <v>44</v>
      </c>
      <c r="H11">
        <v>1</v>
      </c>
    </row>
    <row r="12" spans="1:8" ht="14.25">
      <c r="A12" t="s">
        <v>33</v>
      </c>
      <c r="B12">
        <v>8</v>
      </c>
      <c r="C12" t="s">
        <v>295</v>
      </c>
      <c r="D12">
        <v>61</v>
      </c>
      <c r="E12" s="79">
        <v>0.028115046296296298</v>
      </c>
      <c r="F12">
        <v>1</v>
      </c>
      <c r="G12" t="s">
        <v>44</v>
      </c>
      <c r="H12">
        <v>2</v>
      </c>
    </row>
    <row r="13" spans="1:8" ht="14.25">
      <c r="A13" t="s">
        <v>33</v>
      </c>
      <c r="B13">
        <v>9</v>
      </c>
      <c r="C13" t="s">
        <v>295</v>
      </c>
      <c r="D13">
        <v>140</v>
      </c>
      <c r="E13" s="79">
        <v>0.028394907407407407</v>
      </c>
      <c r="F13">
        <v>1</v>
      </c>
      <c r="G13" t="s">
        <v>44</v>
      </c>
      <c r="H13">
        <v>1</v>
      </c>
    </row>
    <row r="14" spans="1:8" ht="14.25">
      <c r="A14" t="s">
        <v>33</v>
      </c>
      <c r="B14">
        <v>10</v>
      </c>
      <c r="C14" t="s">
        <v>295</v>
      </c>
      <c r="D14">
        <v>13</v>
      </c>
      <c r="E14" s="79">
        <v>0.02858379629629629</v>
      </c>
      <c r="F14">
        <v>1</v>
      </c>
      <c r="G14" t="s">
        <v>44</v>
      </c>
      <c r="H14">
        <v>8</v>
      </c>
    </row>
    <row r="15" spans="1:8" ht="14.25">
      <c r="A15" t="s">
        <v>33</v>
      </c>
      <c r="B15">
        <v>11</v>
      </c>
      <c r="C15" t="s">
        <v>295</v>
      </c>
      <c r="D15">
        <v>750</v>
      </c>
      <c r="E15" s="79">
        <v>0.028606481481481483</v>
      </c>
      <c r="F15">
        <v>1</v>
      </c>
      <c r="G15" t="s">
        <v>44</v>
      </c>
      <c r="H15">
        <v>1</v>
      </c>
    </row>
    <row r="16" spans="1:8" ht="14.25">
      <c r="A16" t="s">
        <v>33</v>
      </c>
      <c r="B16">
        <v>12</v>
      </c>
      <c r="C16" t="s">
        <v>295</v>
      </c>
      <c r="D16">
        <v>170</v>
      </c>
      <c r="E16" s="79">
        <v>0.028655439814814814</v>
      </c>
      <c r="F16">
        <v>1</v>
      </c>
      <c r="G16" t="s">
        <v>44</v>
      </c>
      <c r="H16">
        <v>4</v>
      </c>
    </row>
    <row r="17" spans="1:8" ht="14.25">
      <c r="A17" t="s">
        <v>33</v>
      </c>
      <c r="B17">
        <v>1</v>
      </c>
      <c r="C17" t="s">
        <v>295</v>
      </c>
      <c r="D17">
        <v>258</v>
      </c>
      <c r="E17" s="79">
        <v>0.028763078703703704</v>
      </c>
      <c r="F17">
        <v>1</v>
      </c>
      <c r="G17" t="s">
        <v>44</v>
      </c>
      <c r="H17">
        <v>2</v>
      </c>
    </row>
    <row r="18" spans="1:8" ht="14.25">
      <c r="A18" t="s">
        <v>33</v>
      </c>
      <c r="B18">
        <v>2</v>
      </c>
      <c r="C18" t="s">
        <v>295</v>
      </c>
      <c r="D18">
        <v>522</v>
      </c>
      <c r="E18" s="79">
        <v>0.02877650462962963</v>
      </c>
      <c r="F18">
        <v>1</v>
      </c>
      <c r="G18" t="s">
        <v>44</v>
      </c>
      <c r="H18">
        <v>8</v>
      </c>
    </row>
    <row r="19" spans="1:8" ht="14.25">
      <c r="A19" t="s">
        <v>33</v>
      </c>
      <c r="B19">
        <v>3</v>
      </c>
      <c r="C19" t="s">
        <v>295</v>
      </c>
      <c r="D19">
        <v>82</v>
      </c>
      <c r="E19" s="79">
        <v>0.028802314814814812</v>
      </c>
      <c r="F19">
        <v>1</v>
      </c>
      <c r="G19" t="s">
        <v>44</v>
      </c>
      <c r="H19">
        <v>8</v>
      </c>
    </row>
    <row r="20" spans="1:8" ht="14.25">
      <c r="A20" t="s">
        <v>33</v>
      </c>
      <c r="B20">
        <v>4</v>
      </c>
      <c r="C20" t="s">
        <v>295</v>
      </c>
      <c r="D20">
        <v>549</v>
      </c>
      <c r="E20" s="79">
        <v>0.02885625</v>
      </c>
      <c r="F20">
        <v>1</v>
      </c>
      <c r="G20" t="s">
        <v>44</v>
      </c>
      <c r="H20">
        <v>1</v>
      </c>
    </row>
    <row r="21" spans="1:8" ht="14.25">
      <c r="A21" t="s">
        <v>33</v>
      </c>
      <c r="B21">
        <v>5</v>
      </c>
      <c r="C21" t="s">
        <v>295</v>
      </c>
      <c r="D21">
        <v>669</v>
      </c>
      <c r="E21" s="79">
        <v>0.02895486111111111</v>
      </c>
      <c r="F21">
        <v>1</v>
      </c>
      <c r="G21" t="s">
        <v>44</v>
      </c>
      <c r="H21">
        <v>1</v>
      </c>
    </row>
    <row r="22" spans="1:8" ht="14.25">
      <c r="A22" t="s">
        <v>33</v>
      </c>
      <c r="B22">
        <v>6</v>
      </c>
      <c r="C22" t="s">
        <v>295</v>
      </c>
      <c r="D22">
        <v>37</v>
      </c>
      <c r="E22" s="79">
        <v>0.02904594907407407</v>
      </c>
      <c r="F22">
        <v>1</v>
      </c>
      <c r="G22" t="s">
        <v>44</v>
      </c>
      <c r="H22">
        <v>4</v>
      </c>
    </row>
    <row r="23" spans="1:8" ht="14.25">
      <c r="A23" t="s">
        <v>33</v>
      </c>
      <c r="B23">
        <v>7</v>
      </c>
      <c r="C23" t="s">
        <v>295</v>
      </c>
      <c r="D23">
        <v>748</v>
      </c>
      <c r="E23" s="79">
        <v>0.029156597222222223</v>
      </c>
      <c r="F23">
        <v>1</v>
      </c>
      <c r="G23" t="s">
        <v>44</v>
      </c>
      <c r="H23">
        <v>1</v>
      </c>
    </row>
    <row r="24" spans="1:8" ht="14.25">
      <c r="A24" t="s">
        <v>33</v>
      </c>
      <c r="B24">
        <v>8</v>
      </c>
      <c r="C24" t="s">
        <v>295</v>
      </c>
      <c r="D24">
        <v>197</v>
      </c>
      <c r="E24" s="79">
        <v>0.029253240740740743</v>
      </c>
      <c r="F24">
        <v>1</v>
      </c>
      <c r="G24" t="s">
        <v>44</v>
      </c>
      <c r="H24">
        <v>1</v>
      </c>
    </row>
    <row r="25" spans="1:8" ht="14.25">
      <c r="A25" t="s">
        <v>33</v>
      </c>
      <c r="B25">
        <v>9</v>
      </c>
      <c r="C25" t="s">
        <v>295</v>
      </c>
      <c r="D25">
        <v>675</v>
      </c>
      <c r="E25" s="79">
        <v>0.029613194444444445</v>
      </c>
      <c r="F25">
        <v>1</v>
      </c>
      <c r="G25" t="s">
        <v>44</v>
      </c>
      <c r="H25">
        <v>1</v>
      </c>
    </row>
    <row r="26" spans="1:8" ht="14.25">
      <c r="A26" t="s">
        <v>33</v>
      </c>
      <c r="B26">
        <v>10</v>
      </c>
      <c r="C26" t="s">
        <v>295</v>
      </c>
      <c r="D26">
        <v>588</v>
      </c>
      <c r="E26" s="79">
        <v>0.02964849537037037</v>
      </c>
      <c r="F26">
        <v>1</v>
      </c>
      <c r="G26" t="s">
        <v>44</v>
      </c>
      <c r="H26">
        <v>1</v>
      </c>
    </row>
    <row r="27" spans="1:8" ht="14.25">
      <c r="A27" t="s">
        <v>33</v>
      </c>
      <c r="B27">
        <v>11</v>
      </c>
      <c r="C27" t="s">
        <v>295</v>
      </c>
      <c r="D27">
        <v>238</v>
      </c>
      <c r="E27" s="79">
        <v>0.02993356481481482</v>
      </c>
      <c r="F27">
        <v>1</v>
      </c>
      <c r="G27" t="s">
        <v>44</v>
      </c>
      <c r="H27">
        <v>4</v>
      </c>
    </row>
    <row r="28" spans="1:8" ht="14.25">
      <c r="A28" t="s">
        <v>33</v>
      </c>
      <c r="B28">
        <v>12</v>
      </c>
      <c r="C28" t="s">
        <v>295</v>
      </c>
      <c r="D28">
        <v>262</v>
      </c>
      <c r="E28" s="79">
        <v>0.03043958333333333</v>
      </c>
      <c r="F28">
        <v>1</v>
      </c>
      <c r="G28" t="s">
        <v>44</v>
      </c>
      <c r="H28">
        <v>1</v>
      </c>
    </row>
    <row r="29" spans="1:8" ht="14.25">
      <c r="A29" t="s">
        <v>33</v>
      </c>
      <c r="B29">
        <v>13</v>
      </c>
      <c r="C29" t="s">
        <v>295</v>
      </c>
      <c r="D29">
        <v>66</v>
      </c>
      <c r="E29" s="79">
        <v>0.030563310185185186</v>
      </c>
      <c r="F29">
        <v>1</v>
      </c>
      <c r="G29" t="s">
        <v>44</v>
      </c>
      <c r="H29">
        <v>1</v>
      </c>
    </row>
    <row r="30" spans="1:8" ht="14.25">
      <c r="A30" t="s">
        <v>33</v>
      </c>
      <c r="B30">
        <v>14</v>
      </c>
      <c r="C30" t="s">
        <v>295</v>
      </c>
      <c r="D30">
        <v>420</v>
      </c>
      <c r="E30" s="79">
        <v>0.030692476851851853</v>
      </c>
      <c r="F30">
        <v>1</v>
      </c>
      <c r="G30" t="s">
        <v>44</v>
      </c>
      <c r="H30">
        <v>1</v>
      </c>
    </row>
    <row r="31" spans="1:8" ht="14.25">
      <c r="A31" t="s">
        <v>33</v>
      </c>
      <c r="B31">
        <v>15</v>
      </c>
      <c r="C31" t="s">
        <v>295</v>
      </c>
      <c r="D31">
        <v>691</v>
      </c>
      <c r="E31" s="79">
        <v>0.03082314814814815</v>
      </c>
      <c r="F31">
        <v>1</v>
      </c>
      <c r="G31" t="s">
        <v>44</v>
      </c>
      <c r="H31">
        <v>4</v>
      </c>
    </row>
    <row r="32" spans="1:8" ht="14.25">
      <c r="A32" t="s">
        <v>33</v>
      </c>
      <c r="B32">
        <v>16</v>
      </c>
      <c r="C32" t="s">
        <v>295</v>
      </c>
      <c r="D32">
        <v>195</v>
      </c>
      <c r="E32" s="79">
        <v>0.03109386574074074</v>
      </c>
      <c r="F32">
        <v>1</v>
      </c>
      <c r="G32" t="s">
        <v>44</v>
      </c>
      <c r="H32">
        <v>1</v>
      </c>
    </row>
    <row r="33" spans="1:8" ht="14.25">
      <c r="A33" t="s">
        <v>33</v>
      </c>
      <c r="B33">
        <v>17</v>
      </c>
      <c r="C33" t="s">
        <v>295</v>
      </c>
      <c r="D33">
        <v>94</v>
      </c>
      <c r="E33" s="79">
        <v>0.031094097222222224</v>
      </c>
      <c r="F33">
        <v>1</v>
      </c>
      <c r="G33" t="s">
        <v>44</v>
      </c>
      <c r="H33">
        <v>8</v>
      </c>
    </row>
    <row r="34" spans="1:8" ht="14.25">
      <c r="A34" t="s">
        <v>33</v>
      </c>
      <c r="B34">
        <v>18</v>
      </c>
      <c r="C34" t="s">
        <v>295</v>
      </c>
      <c r="D34">
        <v>376</v>
      </c>
      <c r="E34" s="79">
        <v>0.03117638888888889</v>
      </c>
      <c r="F34">
        <v>1</v>
      </c>
      <c r="G34" t="s">
        <v>44</v>
      </c>
      <c r="H34">
        <v>4</v>
      </c>
    </row>
    <row r="35" spans="1:8" ht="14.25">
      <c r="A35" t="s">
        <v>33</v>
      </c>
      <c r="B35">
        <v>19</v>
      </c>
      <c r="C35" t="s">
        <v>295</v>
      </c>
      <c r="D35">
        <v>249</v>
      </c>
      <c r="E35" s="79">
        <v>0.031325</v>
      </c>
      <c r="F35">
        <v>1</v>
      </c>
      <c r="G35" t="s">
        <v>44</v>
      </c>
      <c r="H35">
        <v>1</v>
      </c>
    </row>
    <row r="36" spans="1:8" ht="14.25">
      <c r="A36" t="s">
        <v>33</v>
      </c>
      <c r="B36">
        <v>20</v>
      </c>
      <c r="C36" t="s">
        <v>295</v>
      </c>
      <c r="D36">
        <v>723</v>
      </c>
      <c r="E36" s="79">
        <v>0.03133657407407408</v>
      </c>
      <c r="F36">
        <v>1</v>
      </c>
      <c r="G36" t="s">
        <v>44</v>
      </c>
      <c r="H36">
        <v>4</v>
      </c>
    </row>
    <row r="37" spans="1:8" ht="14.25">
      <c r="A37" t="s">
        <v>33</v>
      </c>
      <c r="B37">
        <v>21</v>
      </c>
      <c r="C37" t="s">
        <v>295</v>
      </c>
      <c r="D37">
        <v>574</v>
      </c>
      <c r="E37" s="79">
        <v>0.03134375</v>
      </c>
      <c r="F37">
        <v>1</v>
      </c>
      <c r="G37" t="s">
        <v>44</v>
      </c>
      <c r="H37">
        <v>8</v>
      </c>
    </row>
    <row r="38" spans="1:8" ht="14.25">
      <c r="A38" t="s">
        <v>33</v>
      </c>
      <c r="B38">
        <v>22</v>
      </c>
      <c r="C38" t="s">
        <v>295</v>
      </c>
      <c r="D38">
        <v>700</v>
      </c>
      <c r="E38" s="79">
        <v>0.031832407407407406</v>
      </c>
      <c r="F38">
        <v>1</v>
      </c>
      <c r="G38" t="s">
        <v>44</v>
      </c>
      <c r="H38">
        <v>4</v>
      </c>
    </row>
    <row r="39" spans="1:8" ht="14.25">
      <c r="A39" t="s">
        <v>33</v>
      </c>
      <c r="B39">
        <v>23</v>
      </c>
      <c r="C39" t="s">
        <v>295</v>
      </c>
      <c r="D39">
        <v>650</v>
      </c>
      <c r="E39" s="79">
        <v>0.031922685185185186</v>
      </c>
      <c r="F39">
        <v>1</v>
      </c>
      <c r="G39" t="s">
        <v>44</v>
      </c>
      <c r="H39">
        <v>8</v>
      </c>
    </row>
    <row r="40" spans="1:8" ht="14.25">
      <c r="A40" t="s">
        <v>33</v>
      </c>
      <c r="B40">
        <v>1</v>
      </c>
      <c r="C40" t="s">
        <v>295</v>
      </c>
      <c r="D40">
        <v>719</v>
      </c>
      <c r="E40" s="79">
        <v>0.03214756944444444</v>
      </c>
      <c r="F40">
        <v>1</v>
      </c>
      <c r="G40" t="s">
        <v>44</v>
      </c>
      <c r="H40">
        <v>1</v>
      </c>
    </row>
    <row r="41" spans="1:8" ht="14.25">
      <c r="A41" t="s">
        <v>33</v>
      </c>
      <c r="B41">
        <v>2</v>
      </c>
      <c r="C41" t="s">
        <v>295</v>
      </c>
      <c r="D41">
        <v>487</v>
      </c>
      <c r="E41" s="79">
        <v>0.03241469907407407</v>
      </c>
      <c r="F41">
        <v>1</v>
      </c>
      <c r="G41" t="s">
        <v>44</v>
      </c>
      <c r="H41">
        <v>4</v>
      </c>
    </row>
    <row r="42" spans="1:8" ht="14.25">
      <c r="A42" t="s">
        <v>33</v>
      </c>
      <c r="B42">
        <v>3</v>
      </c>
      <c r="C42" t="s">
        <v>295</v>
      </c>
      <c r="D42">
        <v>408</v>
      </c>
      <c r="E42" s="79">
        <v>0.03266701388888889</v>
      </c>
      <c r="F42">
        <v>1</v>
      </c>
      <c r="G42" t="s">
        <v>44</v>
      </c>
      <c r="H42">
        <v>1</v>
      </c>
    </row>
    <row r="43" spans="1:8" ht="14.25">
      <c r="A43" t="s">
        <v>33</v>
      </c>
      <c r="B43">
        <v>4</v>
      </c>
      <c r="C43" t="s">
        <v>295</v>
      </c>
      <c r="D43">
        <v>334</v>
      </c>
      <c r="E43" s="79">
        <v>0.03269837962962963</v>
      </c>
      <c r="F43">
        <v>1</v>
      </c>
      <c r="G43" t="s">
        <v>44</v>
      </c>
      <c r="H43">
        <v>4</v>
      </c>
    </row>
    <row r="44" spans="1:8" ht="14.25">
      <c r="A44" t="s">
        <v>33</v>
      </c>
      <c r="B44">
        <v>5</v>
      </c>
      <c r="C44" t="s">
        <v>295</v>
      </c>
      <c r="D44">
        <v>671</v>
      </c>
      <c r="E44" s="79">
        <v>0.03280358796296296</v>
      </c>
      <c r="F44">
        <v>1</v>
      </c>
      <c r="G44" t="s">
        <v>44</v>
      </c>
      <c r="H44">
        <v>1</v>
      </c>
    </row>
    <row r="45" spans="1:8" ht="14.25">
      <c r="A45" t="s">
        <v>33</v>
      </c>
      <c r="B45">
        <v>6</v>
      </c>
      <c r="C45" t="s">
        <v>295</v>
      </c>
      <c r="D45">
        <v>541</v>
      </c>
      <c r="E45" s="79">
        <v>0.032847337962962964</v>
      </c>
      <c r="F45">
        <v>1</v>
      </c>
      <c r="G45" t="s">
        <v>44</v>
      </c>
      <c r="H45">
        <v>8</v>
      </c>
    </row>
    <row r="46" spans="1:8" ht="14.25">
      <c r="A46" t="s">
        <v>33</v>
      </c>
      <c r="B46">
        <v>7</v>
      </c>
      <c r="C46" t="s">
        <v>295</v>
      </c>
      <c r="D46">
        <v>316</v>
      </c>
      <c r="E46" s="79">
        <v>0.03303611111111111</v>
      </c>
      <c r="F46">
        <v>1</v>
      </c>
      <c r="G46" t="s">
        <v>44</v>
      </c>
      <c r="H46">
        <v>1</v>
      </c>
    </row>
    <row r="47" spans="1:8" ht="14.25">
      <c r="A47" t="s">
        <v>33</v>
      </c>
      <c r="B47">
        <v>8</v>
      </c>
      <c r="C47" t="s">
        <v>295</v>
      </c>
      <c r="D47">
        <v>603</v>
      </c>
      <c r="E47" s="79">
        <v>0.033053819444444445</v>
      </c>
      <c r="F47">
        <v>1</v>
      </c>
      <c r="G47" t="s">
        <v>44</v>
      </c>
      <c r="H47">
        <v>1</v>
      </c>
    </row>
    <row r="48" spans="1:8" ht="14.25">
      <c r="A48" t="s">
        <v>33</v>
      </c>
      <c r="B48">
        <v>9</v>
      </c>
      <c r="C48" t="s">
        <v>295</v>
      </c>
      <c r="D48">
        <v>389</v>
      </c>
      <c r="E48" s="79">
        <v>0.03309583333333333</v>
      </c>
      <c r="F48">
        <v>1</v>
      </c>
      <c r="G48" t="s">
        <v>44</v>
      </c>
      <c r="H48">
        <v>1</v>
      </c>
    </row>
    <row r="49" spans="1:8" ht="14.25">
      <c r="A49" t="s">
        <v>33</v>
      </c>
      <c r="B49">
        <v>10</v>
      </c>
      <c r="C49" t="s">
        <v>295</v>
      </c>
      <c r="D49">
        <v>581</v>
      </c>
      <c r="E49" s="79">
        <v>0.03309467592592593</v>
      </c>
      <c r="F49">
        <v>1</v>
      </c>
      <c r="G49" t="s">
        <v>44</v>
      </c>
      <c r="H49">
        <v>2</v>
      </c>
    </row>
    <row r="50" spans="1:8" ht="14.25">
      <c r="A50" t="s">
        <v>33</v>
      </c>
      <c r="B50">
        <v>11</v>
      </c>
      <c r="C50" t="s">
        <v>295</v>
      </c>
      <c r="D50">
        <v>640</v>
      </c>
      <c r="E50" s="79">
        <v>0.03340891203703704</v>
      </c>
      <c r="F50">
        <v>1</v>
      </c>
      <c r="G50" t="s">
        <v>44</v>
      </c>
      <c r="H50">
        <v>4</v>
      </c>
    </row>
    <row r="51" spans="1:8" ht="14.25">
      <c r="A51" t="s">
        <v>33</v>
      </c>
      <c r="B51">
        <v>12</v>
      </c>
      <c r="C51" t="s">
        <v>295</v>
      </c>
      <c r="D51">
        <v>145</v>
      </c>
      <c r="E51" s="79">
        <v>0.033577777777777776</v>
      </c>
      <c r="F51">
        <v>1</v>
      </c>
      <c r="G51" t="s">
        <v>44</v>
      </c>
      <c r="H51">
        <v>4</v>
      </c>
    </row>
    <row r="52" spans="1:8" ht="14.25">
      <c r="A52" t="s">
        <v>33</v>
      </c>
      <c r="B52">
        <v>13</v>
      </c>
      <c r="C52" t="s">
        <v>295</v>
      </c>
      <c r="D52">
        <v>402</v>
      </c>
      <c r="E52" s="79">
        <v>0.03377685185185185</v>
      </c>
      <c r="F52">
        <v>1</v>
      </c>
      <c r="G52" t="s">
        <v>44</v>
      </c>
      <c r="H52">
        <v>2</v>
      </c>
    </row>
    <row r="53" spans="1:8" ht="14.25">
      <c r="A53" t="s">
        <v>33</v>
      </c>
      <c r="B53">
        <v>14</v>
      </c>
      <c r="C53" t="s">
        <v>295</v>
      </c>
      <c r="D53">
        <v>694</v>
      </c>
      <c r="E53" s="79">
        <v>0.03388287037037037</v>
      </c>
      <c r="F53">
        <v>1</v>
      </c>
      <c r="G53" t="s">
        <v>44</v>
      </c>
      <c r="H53">
        <v>4</v>
      </c>
    </row>
    <row r="54" spans="1:8" ht="14.25">
      <c r="A54" t="s">
        <v>33</v>
      </c>
      <c r="B54">
        <v>15</v>
      </c>
      <c r="C54" t="s">
        <v>295</v>
      </c>
      <c r="D54">
        <v>303</v>
      </c>
      <c r="E54" s="79">
        <v>0.033889004629629634</v>
      </c>
      <c r="F54">
        <v>1</v>
      </c>
      <c r="G54" t="s">
        <v>44</v>
      </c>
      <c r="H54">
        <v>8</v>
      </c>
    </row>
    <row r="55" spans="1:8" ht="14.25">
      <c r="A55" t="s">
        <v>33</v>
      </c>
      <c r="B55">
        <v>16</v>
      </c>
      <c r="C55" t="s">
        <v>295</v>
      </c>
      <c r="D55">
        <v>299</v>
      </c>
      <c r="E55" s="79">
        <v>0.034057523148148146</v>
      </c>
      <c r="F55">
        <v>1</v>
      </c>
      <c r="G55" t="s">
        <v>44</v>
      </c>
      <c r="H55">
        <v>2</v>
      </c>
    </row>
    <row r="56" spans="1:8" ht="14.25">
      <c r="A56" t="s">
        <v>33</v>
      </c>
      <c r="B56">
        <v>17</v>
      </c>
      <c r="C56" t="s">
        <v>295</v>
      </c>
      <c r="D56">
        <v>6</v>
      </c>
      <c r="E56" s="79">
        <v>0.034109953703703705</v>
      </c>
      <c r="F56">
        <v>1</v>
      </c>
      <c r="G56" t="s">
        <v>44</v>
      </c>
      <c r="H56">
        <v>1</v>
      </c>
    </row>
    <row r="57" spans="1:8" ht="14.25">
      <c r="A57" t="s">
        <v>33</v>
      </c>
      <c r="B57">
        <v>18</v>
      </c>
      <c r="C57" t="s">
        <v>295</v>
      </c>
      <c r="D57">
        <v>237</v>
      </c>
      <c r="E57" s="79">
        <v>0.034161805555555556</v>
      </c>
      <c r="F57">
        <v>1</v>
      </c>
      <c r="G57" t="s">
        <v>44</v>
      </c>
      <c r="H57">
        <v>1</v>
      </c>
    </row>
    <row r="58" spans="1:8" ht="14.25">
      <c r="A58" t="s">
        <v>33</v>
      </c>
      <c r="B58">
        <v>19</v>
      </c>
      <c r="C58" t="s">
        <v>295</v>
      </c>
      <c r="D58">
        <v>278</v>
      </c>
      <c r="E58" s="79">
        <v>0.03435277777777778</v>
      </c>
      <c r="F58">
        <v>1</v>
      </c>
      <c r="G58" t="s">
        <v>44</v>
      </c>
      <c r="H58">
        <v>4</v>
      </c>
    </row>
    <row r="59" spans="1:8" ht="14.25">
      <c r="A59" t="s">
        <v>33</v>
      </c>
      <c r="B59">
        <v>20</v>
      </c>
      <c r="C59" t="s">
        <v>295</v>
      </c>
      <c r="D59">
        <v>79</v>
      </c>
      <c r="E59" s="79">
        <v>0.03448414351851852</v>
      </c>
      <c r="F59">
        <v>1</v>
      </c>
      <c r="G59" t="s">
        <v>44</v>
      </c>
      <c r="H59">
        <v>8</v>
      </c>
    </row>
    <row r="60" spans="1:8" ht="14.25">
      <c r="A60" t="s">
        <v>33</v>
      </c>
      <c r="B60">
        <v>21</v>
      </c>
      <c r="C60" t="s">
        <v>295</v>
      </c>
      <c r="D60">
        <v>744</v>
      </c>
      <c r="E60" s="79">
        <v>0.03473518518518519</v>
      </c>
      <c r="F60">
        <v>1</v>
      </c>
      <c r="G60" t="s">
        <v>44</v>
      </c>
      <c r="H60">
        <v>4</v>
      </c>
    </row>
    <row r="61" spans="1:8" ht="14.25">
      <c r="A61" t="s">
        <v>33</v>
      </c>
      <c r="B61">
        <v>22</v>
      </c>
      <c r="C61" t="s">
        <v>295</v>
      </c>
      <c r="D61">
        <v>135</v>
      </c>
      <c r="E61" s="79">
        <v>0.03473703703703703</v>
      </c>
      <c r="F61">
        <v>1</v>
      </c>
      <c r="G61" t="s">
        <v>44</v>
      </c>
      <c r="H61">
        <v>4</v>
      </c>
    </row>
    <row r="62" spans="1:8" ht="14.25">
      <c r="A62" t="s">
        <v>33</v>
      </c>
      <c r="B62">
        <v>23</v>
      </c>
      <c r="C62" t="s">
        <v>295</v>
      </c>
      <c r="D62">
        <v>3</v>
      </c>
      <c r="E62" s="79">
        <v>0.03496145833333333</v>
      </c>
      <c r="F62">
        <v>1</v>
      </c>
      <c r="G62" t="s">
        <v>44</v>
      </c>
      <c r="H62">
        <v>4</v>
      </c>
    </row>
    <row r="63" spans="1:8" ht="14.25">
      <c r="A63" t="s">
        <v>33</v>
      </c>
      <c r="B63">
        <v>24</v>
      </c>
      <c r="C63" t="s">
        <v>295</v>
      </c>
      <c r="D63">
        <v>194</v>
      </c>
      <c r="E63" s="79">
        <v>0.03505532407407407</v>
      </c>
      <c r="F63">
        <v>1</v>
      </c>
      <c r="G63" t="s">
        <v>44</v>
      </c>
      <c r="H63">
        <v>1</v>
      </c>
    </row>
    <row r="64" spans="1:8" ht="14.25">
      <c r="A64" t="s">
        <v>33</v>
      </c>
      <c r="B64">
        <v>25</v>
      </c>
      <c r="C64" t="s">
        <v>295</v>
      </c>
      <c r="D64">
        <v>141</v>
      </c>
      <c r="E64" s="79">
        <v>0.03520717592592592</v>
      </c>
      <c r="F64">
        <v>1</v>
      </c>
      <c r="G64" t="s">
        <v>44</v>
      </c>
      <c r="H64">
        <v>1</v>
      </c>
    </row>
    <row r="65" spans="1:8" ht="14.25">
      <c r="A65" t="s">
        <v>33</v>
      </c>
      <c r="B65">
        <v>26</v>
      </c>
      <c r="C65" t="s">
        <v>295</v>
      </c>
      <c r="D65">
        <v>118</v>
      </c>
      <c r="E65" s="79">
        <v>0.03544143518518519</v>
      </c>
      <c r="F65">
        <v>1</v>
      </c>
      <c r="G65" t="s">
        <v>44</v>
      </c>
      <c r="H65">
        <v>8</v>
      </c>
    </row>
    <row r="66" spans="1:8" ht="14.25">
      <c r="A66" t="s">
        <v>33</v>
      </c>
      <c r="B66">
        <v>27</v>
      </c>
      <c r="C66" t="s">
        <v>295</v>
      </c>
      <c r="D66">
        <v>450</v>
      </c>
      <c r="E66" s="79">
        <v>0.03546666666666667</v>
      </c>
      <c r="F66">
        <v>1</v>
      </c>
      <c r="G66" t="s">
        <v>44</v>
      </c>
      <c r="H66">
        <v>1</v>
      </c>
    </row>
    <row r="67" spans="1:8" ht="14.25">
      <c r="A67" t="s">
        <v>33</v>
      </c>
      <c r="B67">
        <v>1</v>
      </c>
      <c r="C67" t="s">
        <v>295</v>
      </c>
      <c r="D67">
        <v>271</v>
      </c>
      <c r="E67" s="79">
        <v>0.035569328703703704</v>
      </c>
      <c r="F67">
        <v>1</v>
      </c>
      <c r="G67" t="s">
        <v>44</v>
      </c>
      <c r="H67">
        <v>4</v>
      </c>
    </row>
    <row r="68" spans="1:8" ht="14.25">
      <c r="A68" t="s">
        <v>33</v>
      </c>
      <c r="B68">
        <v>2</v>
      </c>
      <c r="C68" t="s">
        <v>295</v>
      </c>
      <c r="D68">
        <v>576</v>
      </c>
      <c r="E68" s="79">
        <v>0.03560729166666667</v>
      </c>
      <c r="F68">
        <v>1</v>
      </c>
      <c r="G68" t="s">
        <v>44</v>
      </c>
      <c r="H68">
        <v>4</v>
      </c>
    </row>
    <row r="69" spans="1:8" ht="14.25">
      <c r="A69" t="s">
        <v>33</v>
      </c>
      <c r="B69">
        <v>3</v>
      </c>
      <c r="C69" t="s">
        <v>295</v>
      </c>
      <c r="D69">
        <v>566</v>
      </c>
      <c r="E69" s="79">
        <v>0.03569456018518518</v>
      </c>
      <c r="F69">
        <v>1</v>
      </c>
      <c r="G69" t="s">
        <v>44</v>
      </c>
      <c r="H69">
        <v>1</v>
      </c>
    </row>
    <row r="70" spans="1:8" ht="14.25">
      <c r="A70" t="s">
        <v>33</v>
      </c>
      <c r="B70">
        <v>4</v>
      </c>
      <c r="C70" t="s">
        <v>295</v>
      </c>
      <c r="D70">
        <v>467</v>
      </c>
      <c r="E70" s="79">
        <v>0.03575162037037037</v>
      </c>
      <c r="F70">
        <v>1</v>
      </c>
      <c r="G70" t="s">
        <v>44</v>
      </c>
      <c r="H70">
        <v>1</v>
      </c>
    </row>
    <row r="71" spans="1:8" ht="14.25">
      <c r="A71" t="s">
        <v>33</v>
      </c>
      <c r="B71">
        <v>5</v>
      </c>
      <c r="C71" t="s">
        <v>295</v>
      </c>
      <c r="D71">
        <v>628</v>
      </c>
      <c r="E71" s="79">
        <v>0.035743634259259256</v>
      </c>
      <c r="F71">
        <v>1</v>
      </c>
      <c r="G71" t="s">
        <v>44</v>
      </c>
      <c r="H71">
        <v>2</v>
      </c>
    </row>
    <row r="72" spans="1:8" ht="14.25">
      <c r="A72" t="s">
        <v>33</v>
      </c>
      <c r="B72">
        <v>6</v>
      </c>
      <c r="C72" t="s">
        <v>295</v>
      </c>
      <c r="D72">
        <v>71</v>
      </c>
      <c r="E72" s="79">
        <v>0.03588657407407408</v>
      </c>
      <c r="F72">
        <v>1</v>
      </c>
      <c r="G72" t="s">
        <v>44</v>
      </c>
      <c r="H72">
        <v>1</v>
      </c>
    </row>
    <row r="73" spans="1:8" ht="14.25">
      <c r="A73" t="s">
        <v>33</v>
      </c>
      <c r="B73">
        <v>7</v>
      </c>
      <c r="C73" t="s">
        <v>295</v>
      </c>
      <c r="D73">
        <v>124</v>
      </c>
      <c r="E73" s="79">
        <v>0.03591111111111111</v>
      </c>
      <c r="F73">
        <v>1</v>
      </c>
      <c r="G73" t="s">
        <v>44</v>
      </c>
      <c r="H73">
        <v>2</v>
      </c>
    </row>
    <row r="74" spans="1:8" ht="14.25">
      <c r="A74" t="s">
        <v>33</v>
      </c>
      <c r="B74">
        <v>8</v>
      </c>
      <c r="C74" t="s">
        <v>295</v>
      </c>
      <c r="D74">
        <v>678</v>
      </c>
      <c r="E74" s="79">
        <v>0.03653425925925926</v>
      </c>
      <c r="F74">
        <v>1</v>
      </c>
      <c r="G74" t="s">
        <v>44</v>
      </c>
      <c r="H74">
        <v>1</v>
      </c>
    </row>
    <row r="75" spans="1:8" ht="14.25">
      <c r="A75" t="s">
        <v>33</v>
      </c>
      <c r="B75">
        <v>9</v>
      </c>
      <c r="C75" t="s">
        <v>295</v>
      </c>
      <c r="D75">
        <v>331</v>
      </c>
      <c r="E75" s="79">
        <v>0.03673738425925926</v>
      </c>
      <c r="F75">
        <v>1</v>
      </c>
      <c r="G75" t="s">
        <v>44</v>
      </c>
      <c r="H75">
        <v>1</v>
      </c>
    </row>
    <row r="76" spans="1:8" ht="14.25">
      <c r="A76" t="s">
        <v>33</v>
      </c>
      <c r="B76">
        <v>10</v>
      </c>
      <c r="C76" t="s">
        <v>295</v>
      </c>
      <c r="D76">
        <v>677</v>
      </c>
      <c r="E76" s="79">
        <v>0.036783449074074076</v>
      </c>
      <c r="F76">
        <v>1</v>
      </c>
      <c r="G76" t="s">
        <v>44</v>
      </c>
      <c r="H76">
        <v>4</v>
      </c>
    </row>
    <row r="77" spans="1:8" ht="14.25">
      <c r="A77" t="s">
        <v>33</v>
      </c>
      <c r="B77">
        <v>11</v>
      </c>
      <c r="C77" t="s">
        <v>295</v>
      </c>
      <c r="D77">
        <v>21</v>
      </c>
      <c r="E77" s="79">
        <v>0.03690590277777778</v>
      </c>
      <c r="F77">
        <v>1</v>
      </c>
      <c r="G77" t="s">
        <v>44</v>
      </c>
      <c r="H77">
        <v>1</v>
      </c>
    </row>
    <row r="78" spans="1:8" ht="14.25">
      <c r="A78" t="s">
        <v>33</v>
      </c>
      <c r="B78">
        <v>12</v>
      </c>
      <c r="C78" t="s">
        <v>295</v>
      </c>
      <c r="D78">
        <v>565</v>
      </c>
      <c r="E78" s="79">
        <v>0.03689791666666667</v>
      </c>
      <c r="F78">
        <v>1</v>
      </c>
      <c r="G78" t="s">
        <v>44</v>
      </c>
      <c r="H78">
        <v>8</v>
      </c>
    </row>
    <row r="79" spans="1:8" ht="14.25">
      <c r="A79" t="s">
        <v>33</v>
      </c>
      <c r="B79">
        <v>13</v>
      </c>
      <c r="C79" t="s">
        <v>295</v>
      </c>
      <c r="D79">
        <v>381</v>
      </c>
      <c r="E79" s="79">
        <v>0.03697430555555556</v>
      </c>
      <c r="F79">
        <v>1</v>
      </c>
      <c r="G79" t="s">
        <v>44</v>
      </c>
      <c r="H79">
        <v>2</v>
      </c>
    </row>
    <row r="80" spans="1:8" ht="14.25">
      <c r="A80" t="s">
        <v>33</v>
      </c>
      <c r="B80">
        <v>14</v>
      </c>
      <c r="C80" t="s">
        <v>295</v>
      </c>
      <c r="D80">
        <v>742</v>
      </c>
      <c r="E80" s="79">
        <v>0.03703634259259259</v>
      </c>
      <c r="F80">
        <v>1</v>
      </c>
      <c r="G80" t="s">
        <v>44</v>
      </c>
      <c r="H80">
        <v>4</v>
      </c>
    </row>
    <row r="81" spans="1:8" ht="14.25">
      <c r="A81" t="s">
        <v>33</v>
      </c>
      <c r="B81">
        <v>15</v>
      </c>
      <c r="C81" t="s">
        <v>295</v>
      </c>
      <c r="D81">
        <v>638</v>
      </c>
      <c r="E81" s="79">
        <v>0.03720219907407408</v>
      </c>
      <c r="F81">
        <v>1</v>
      </c>
      <c r="G81" t="s">
        <v>44</v>
      </c>
      <c r="H81">
        <v>4</v>
      </c>
    </row>
    <row r="82" spans="1:8" ht="14.25">
      <c r="A82" t="s">
        <v>33</v>
      </c>
      <c r="B82">
        <v>16</v>
      </c>
      <c r="C82" t="s">
        <v>295</v>
      </c>
      <c r="D82">
        <v>54</v>
      </c>
      <c r="E82" s="79">
        <v>0.03725011574074074</v>
      </c>
      <c r="F82">
        <v>1</v>
      </c>
      <c r="G82" t="s">
        <v>44</v>
      </c>
      <c r="H82">
        <v>8</v>
      </c>
    </row>
    <row r="83" spans="1:8" ht="14.25">
      <c r="A83" t="s">
        <v>33</v>
      </c>
      <c r="B83">
        <v>1</v>
      </c>
      <c r="C83" t="s">
        <v>295</v>
      </c>
      <c r="D83">
        <v>53</v>
      </c>
      <c r="E83" s="79">
        <v>0.038641666666666664</v>
      </c>
      <c r="F83">
        <v>1</v>
      </c>
      <c r="G83" t="s">
        <v>44</v>
      </c>
      <c r="H83">
        <v>4</v>
      </c>
    </row>
    <row r="84" spans="1:8" ht="14.25">
      <c r="A84" t="s">
        <v>33</v>
      </c>
      <c r="B84">
        <v>2</v>
      </c>
      <c r="C84" t="s">
        <v>295</v>
      </c>
      <c r="D84">
        <v>555</v>
      </c>
      <c r="E84" s="79">
        <v>0.04009421296296296</v>
      </c>
      <c r="F84">
        <v>1</v>
      </c>
      <c r="G84" t="s">
        <v>44</v>
      </c>
      <c r="H84">
        <v>4</v>
      </c>
    </row>
    <row r="85" spans="1:8" ht="14.25">
      <c r="A85" t="s">
        <v>33</v>
      </c>
      <c r="B85">
        <v>3</v>
      </c>
      <c r="C85" t="s">
        <v>295</v>
      </c>
      <c r="D85">
        <v>213</v>
      </c>
      <c r="E85" s="79">
        <v>0.04030636574074074</v>
      </c>
      <c r="F85">
        <v>1</v>
      </c>
      <c r="G85" t="s">
        <v>44</v>
      </c>
      <c r="H85">
        <v>2</v>
      </c>
    </row>
    <row r="86" spans="1:8" ht="14.25">
      <c r="A86" t="s">
        <v>33</v>
      </c>
      <c r="B86">
        <v>4</v>
      </c>
      <c r="C86" t="s">
        <v>295</v>
      </c>
      <c r="D86">
        <v>67</v>
      </c>
      <c r="E86" s="79">
        <v>0.04032546296296296</v>
      </c>
      <c r="F86">
        <v>1</v>
      </c>
      <c r="G86" t="s">
        <v>44</v>
      </c>
      <c r="H86">
        <v>2</v>
      </c>
    </row>
    <row r="87" spans="1:8" ht="14.25">
      <c r="A87" t="s">
        <v>33</v>
      </c>
      <c r="B87">
        <v>5</v>
      </c>
      <c r="C87" t="s">
        <v>295</v>
      </c>
      <c r="D87">
        <v>462</v>
      </c>
      <c r="E87" s="79">
        <v>0.04034976851851852</v>
      </c>
      <c r="F87">
        <v>1</v>
      </c>
      <c r="G87" t="s">
        <v>44</v>
      </c>
      <c r="H87">
        <v>2</v>
      </c>
    </row>
    <row r="88" spans="1:8" ht="14.25">
      <c r="A88" t="s">
        <v>33</v>
      </c>
      <c r="B88">
        <v>6</v>
      </c>
      <c r="C88" t="s">
        <v>295</v>
      </c>
      <c r="D88">
        <v>602</v>
      </c>
      <c r="E88" s="79">
        <v>0.040521759259259264</v>
      </c>
      <c r="F88">
        <v>1</v>
      </c>
      <c r="G88" t="s">
        <v>44</v>
      </c>
      <c r="H88">
        <v>1</v>
      </c>
    </row>
    <row r="89" spans="1:8" ht="14.25">
      <c r="A89" t="s">
        <v>33</v>
      </c>
      <c r="B89">
        <v>7</v>
      </c>
      <c r="C89" t="s">
        <v>295</v>
      </c>
      <c r="D89">
        <v>314</v>
      </c>
      <c r="E89" s="79">
        <v>0.04066655092592592</v>
      </c>
      <c r="F89">
        <v>1</v>
      </c>
      <c r="G89" t="s">
        <v>44</v>
      </c>
      <c r="H89">
        <v>2</v>
      </c>
    </row>
    <row r="90" spans="1:8" ht="14.25">
      <c r="A90" t="s">
        <v>33</v>
      </c>
      <c r="B90">
        <v>8</v>
      </c>
      <c r="C90" t="s">
        <v>295</v>
      </c>
      <c r="D90">
        <v>622</v>
      </c>
      <c r="E90" s="79">
        <v>0.04072719907407407</v>
      </c>
      <c r="F90">
        <v>1</v>
      </c>
      <c r="G90" t="s">
        <v>44</v>
      </c>
      <c r="H90">
        <v>2</v>
      </c>
    </row>
    <row r="91" spans="1:8" ht="14.25">
      <c r="A91" t="s">
        <v>33</v>
      </c>
      <c r="B91">
        <v>9</v>
      </c>
      <c r="C91" t="s">
        <v>295</v>
      </c>
      <c r="D91">
        <v>85</v>
      </c>
      <c r="E91" s="79">
        <v>0.04072395833333333</v>
      </c>
      <c r="F91">
        <v>1</v>
      </c>
      <c r="G91" t="s">
        <v>44</v>
      </c>
      <c r="H91">
        <v>4</v>
      </c>
    </row>
    <row r="92" spans="1:8" ht="14.25">
      <c r="A92" t="s">
        <v>33</v>
      </c>
      <c r="B92">
        <v>10</v>
      </c>
      <c r="C92" t="s">
        <v>295</v>
      </c>
      <c r="D92">
        <v>111</v>
      </c>
      <c r="E92" s="79">
        <v>0.04076226851851852</v>
      </c>
      <c r="F92">
        <v>1</v>
      </c>
      <c r="G92" t="s">
        <v>44</v>
      </c>
      <c r="H92">
        <v>4</v>
      </c>
    </row>
    <row r="93" spans="1:8" ht="14.25">
      <c r="A93" t="s">
        <v>33</v>
      </c>
      <c r="B93">
        <v>11</v>
      </c>
      <c r="C93" t="s">
        <v>295</v>
      </c>
      <c r="D93">
        <v>633</v>
      </c>
      <c r="E93" s="79">
        <v>0.040965625</v>
      </c>
      <c r="F93">
        <v>1</v>
      </c>
      <c r="G93" t="s">
        <v>44</v>
      </c>
      <c r="H93">
        <v>4</v>
      </c>
    </row>
    <row r="94" spans="1:8" ht="14.25">
      <c r="A94" t="s">
        <v>33</v>
      </c>
      <c r="B94">
        <v>12</v>
      </c>
      <c r="C94" t="s">
        <v>295</v>
      </c>
      <c r="D94">
        <v>568</v>
      </c>
      <c r="E94" s="79">
        <v>0.04097523148148148</v>
      </c>
      <c r="F94">
        <v>1</v>
      </c>
      <c r="G94" t="s">
        <v>44</v>
      </c>
      <c r="H94">
        <v>2</v>
      </c>
    </row>
    <row r="95" spans="1:8" ht="14.25">
      <c r="A95" t="s">
        <v>33</v>
      </c>
      <c r="B95">
        <v>13</v>
      </c>
      <c r="C95" t="s">
        <v>295</v>
      </c>
      <c r="D95">
        <v>439</v>
      </c>
      <c r="E95" s="79">
        <v>0.04116608796296296</v>
      </c>
      <c r="F95">
        <v>1</v>
      </c>
      <c r="G95" t="s">
        <v>44</v>
      </c>
      <c r="H95">
        <v>4</v>
      </c>
    </row>
    <row r="96" spans="1:8" ht="14.25">
      <c r="A96" t="s">
        <v>33</v>
      </c>
      <c r="B96">
        <v>14</v>
      </c>
      <c r="C96" t="s">
        <v>295</v>
      </c>
      <c r="D96">
        <v>659</v>
      </c>
      <c r="E96" s="79">
        <v>0.04125231481481482</v>
      </c>
      <c r="F96">
        <v>1</v>
      </c>
      <c r="G96" t="s">
        <v>44</v>
      </c>
      <c r="H96">
        <v>4</v>
      </c>
    </row>
    <row r="97" spans="1:8" ht="14.25">
      <c r="A97" t="s">
        <v>33</v>
      </c>
      <c r="B97">
        <v>15</v>
      </c>
      <c r="C97" t="s">
        <v>295</v>
      </c>
      <c r="D97">
        <v>240</v>
      </c>
      <c r="E97" s="79">
        <v>0.04139479166666667</v>
      </c>
      <c r="F97">
        <v>1</v>
      </c>
      <c r="G97" t="s">
        <v>44</v>
      </c>
      <c r="H97">
        <v>1</v>
      </c>
    </row>
    <row r="98" spans="1:8" ht="14.25">
      <c r="A98" t="s">
        <v>33</v>
      </c>
      <c r="B98">
        <v>16</v>
      </c>
      <c r="C98" t="s">
        <v>295</v>
      </c>
      <c r="D98">
        <v>337</v>
      </c>
      <c r="E98" s="79">
        <v>0.041478703703703705</v>
      </c>
      <c r="F98">
        <v>1</v>
      </c>
      <c r="G98" t="s">
        <v>44</v>
      </c>
      <c r="H98">
        <v>4</v>
      </c>
    </row>
    <row r="99" spans="1:8" ht="14.25">
      <c r="A99" t="s">
        <v>33</v>
      </c>
      <c r="B99">
        <v>17</v>
      </c>
      <c r="C99" t="s">
        <v>295</v>
      </c>
      <c r="D99">
        <v>519</v>
      </c>
      <c r="E99" s="79">
        <v>0.041475578703703705</v>
      </c>
      <c r="F99">
        <v>1</v>
      </c>
      <c r="G99" t="s">
        <v>44</v>
      </c>
      <c r="H99">
        <v>8</v>
      </c>
    </row>
    <row r="100" spans="1:8" ht="14.25">
      <c r="A100" t="s">
        <v>33</v>
      </c>
      <c r="B100">
        <v>18</v>
      </c>
      <c r="C100" t="s">
        <v>295</v>
      </c>
      <c r="D100">
        <v>504</v>
      </c>
      <c r="E100" s="79">
        <v>0.04228680555555556</v>
      </c>
      <c r="F100">
        <v>1</v>
      </c>
      <c r="G100" t="s">
        <v>44</v>
      </c>
      <c r="H100">
        <v>1</v>
      </c>
    </row>
    <row r="101" spans="1:8" ht="14.25">
      <c r="A101" t="s">
        <v>33</v>
      </c>
      <c r="B101">
        <v>19</v>
      </c>
      <c r="C101" t="s">
        <v>295</v>
      </c>
      <c r="D101">
        <v>570</v>
      </c>
      <c r="E101" s="79">
        <v>0.04302476851851852</v>
      </c>
      <c r="F101">
        <v>1</v>
      </c>
      <c r="G101" t="s">
        <v>44</v>
      </c>
      <c r="H101">
        <v>8</v>
      </c>
    </row>
    <row r="102" spans="1:8" ht="14.25">
      <c r="A102" t="s">
        <v>33</v>
      </c>
      <c r="B102">
        <v>1</v>
      </c>
      <c r="C102" t="s">
        <v>295</v>
      </c>
      <c r="D102">
        <v>739</v>
      </c>
      <c r="E102" s="79">
        <v>0.04350763888888889</v>
      </c>
      <c r="F102">
        <v>1</v>
      </c>
      <c r="G102" t="s">
        <v>44</v>
      </c>
      <c r="H102">
        <v>2</v>
      </c>
    </row>
    <row r="103" spans="1:8" ht="14.25">
      <c r="A103" t="s">
        <v>33</v>
      </c>
      <c r="B103">
        <v>2</v>
      </c>
      <c r="C103" t="s">
        <v>295</v>
      </c>
      <c r="D103">
        <v>626</v>
      </c>
      <c r="E103" s="79">
        <v>0.04363518518518519</v>
      </c>
      <c r="F103">
        <v>1</v>
      </c>
      <c r="G103" t="s">
        <v>44</v>
      </c>
      <c r="H103">
        <v>2</v>
      </c>
    </row>
    <row r="104" spans="1:8" ht="14.25">
      <c r="A104" t="s">
        <v>33</v>
      </c>
      <c r="B104">
        <v>3</v>
      </c>
      <c r="C104" t="s">
        <v>295</v>
      </c>
      <c r="D104">
        <v>351</v>
      </c>
      <c r="E104" s="79">
        <v>0.044409375</v>
      </c>
      <c r="F104">
        <v>1</v>
      </c>
      <c r="G104" t="s">
        <v>44</v>
      </c>
      <c r="H104">
        <v>2</v>
      </c>
    </row>
    <row r="105" spans="1:8" ht="14.25">
      <c r="A105" t="s">
        <v>33</v>
      </c>
      <c r="B105">
        <v>4</v>
      </c>
      <c r="C105" t="s">
        <v>295</v>
      </c>
      <c r="D105">
        <v>499</v>
      </c>
      <c r="E105" s="79">
        <v>0.04450127314814815</v>
      </c>
      <c r="F105">
        <v>1</v>
      </c>
      <c r="G105" t="s">
        <v>44</v>
      </c>
      <c r="H105">
        <v>1</v>
      </c>
    </row>
    <row r="106" spans="1:8" ht="14.25">
      <c r="A106" t="s">
        <v>33</v>
      </c>
      <c r="B106">
        <v>5</v>
      </c>
      <c r="C106" t="s">
        <v>295</v>
      </c>
      <c r="D106">
        <v>132</v>
      </c>
      <c r="E106" s="79">
        <v>0.04450150462962963</v>
      </c>
      <c r="F106">
        <v>1</v>
      </c>
      <c r="G106" t="s">
        <v>44</v>
      </c>
      <c r="H106">
        <v>2</v>
      </c>
    </row>
    <row r="107" spans="1:8" ht="14.25">
      <c r="A107" t="s">
        <v>33</v>
      </c>
      <c r="B107">
        <v>6</v>
      </c>
      <c r="C107" t="s">
        <v>295</v>
      </c>
      <c r="D107">
        <v>177</v>
      </c>
      <c r="E107" s="79">
        <v>0.04555462962962963</v>
      </c>
      <c r="F107">
        <v>1</v>
      </c>
      <c r="G107" t="s">
        <v>44</v>
      </c>
      <c r="H107">
        <v>2</v>
      </c>
    </row>
    <row r="108" spans="1:8" ht="14.25">
      <c r="A108" t="s">
        <v>33</v>
      </c>
      <c r="B108">
        <v>7</v>
      </c>
      <c r="C108" t="s">
        <v>295</v>
      </c>
      <c r="D108">
        <v>203</v>
      </c>
      <c r="E108" s="79">
        <v>0.04577083333333334</v>
      </c>
      <c r="F108">
        <v>1</v>
      </c>
      <c r="G108" t="s">
        <v>44</v>
      </c>
      <c r="H108">
        <v>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Kinslayer</dc:creator>
  <cp:keywords/>
  <dc:description/>
  <cp:lastModifiedBy>Piotr</cp:lastModifiedBy>
  <cp:lastPrinted>2014-11-11T15:09:32Z</cp:lastPrinted>
  <dcterms:created xsi:type="dcterms:W3CDTF">2013-05-01T12:15:38Z</dcterms:created>
  <dcterms:modified xsi:type="dcterms:W3CDTF">2014-11-12T07:47:32Z</dcterms:modified>
  <cp:category/>
  <cp:version/>
  <cp:contentType/>
  <cp:contentStatus/>
</cp:coreProperties>
</file>